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toret\AppData\Local\Microsoft\Windows\INetCache\Content.Outlook\ONWKXI31\"/>
    </mc:Choice>
  </mc:AlternateContent>
  <xr:revisionPtr revIDLastSave="0" documentId="13_ncr:1_{54A50A01-390A-41B6-B2F1-17F20DC4A477}" xr6:coauthVersionLast="47" xr6:coauthVersionMax="47" xr10:uidLastSave="{00000000-0000-0000-0000-000000000000}"/>
  <bookViews>
    <workbookView xWindow="900" yWindow="1800" windowWidth="27900" windowHeight="15600" xr2:uid="{E0E0D67B-F77D-4B7F-9277-F0BF1556D863}"/>
  </bookViews>
  <sheets>
    <sheet name="tot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O15" i="1"/>
  <c r="N41" i="1"/>
  <c r="M41" i="1"/>
  <c r="L41" i="1"/>
  <c r="K41" i="1"/>
  <c r="J41" i="1"/>
  <c r="I41" i="1"/>
  <c r="H41" i="1"/>
  <c r="F41" i="1"/>
  <c r="E41" i="1"/>
  <c r="D41" i="1"/>
  <c r="C41" i="1"/>
  <c r="N40" i="1"/>
  <c r="M40" i="1"/>
  <c r="L40" i="1"/>
  <c r="K40" i="1"/>
  <c r="J40" i="1"/>
  <c r="I40" i="1"/>
  <c r="H40" i="1"/>
  <c r="F40" i="1"/>
  <c r="E40" i="1"/>
  <c r="D40" i="1"/>
  <c r="C40" i="1"/>
  <c r="N17" i="1"/>
  <c r="M17" i="1"/>
  <c r="L17" i="1"/>
  <c r="K17" i="1"/>
  <c r="J17" i="1"/>
  <c r="I17" i="1"/>
  <c r="H17" i="1"/>
  <c r="F17" i="1"/>
  <c r="E17" i="1"/>
  <c r="D17" i="1"/>
  <c r="C17" i="1"/>
  <c r="N39" i="1"/>
  <c r="M39" i="1"/>
  <c r="L39" i="1"/>
  <c r="K39" i="1"/>
  <c r="J39" i="1"/>
  <c r="I39" i="1"/>
  <c r="H39" i="1"/>
  <c r="F39" i="1"/>
  <c r="E39" i="1"/>
  <c r="D39" i="1"/>
  <c r="C39" i="1"/>
  <c r="N38" i="1"/>
  <c r="M38" i="1"/>
  <c r="L38" i="1"/>
  <c r="K38" i="1"/>
  <c r="J38" i="1"/>
  <c r="I38" i="1"/>
  <c r="H38" i="1"/>
  <c r="F38" i="1"/>
  <c r="E38" i="1"/>
  <c r="D38" i="1"/>
  <c r="C38" i="1"/>
  <c r="N37" i="1"/>
  <c r="M37" i="1"/>
  <c r="L37" i="1"/>
  <c r="K37" i="1"/>
  <c r="J37" i="1"/>
  <c r="I37" i="1"/>
  <c r="H37" i="1"/>
  <c r="F37" i="1"/>
  <c r="E37" i="1"/>
  <c r="D37" i="1"/>
  <c r="C37" i="1"/>
  <c r="N12" i="1"/>
  <c r="M12" i="1"/>
  <c r="L12" i="1"/>
  <c r="K12" i="1"/>
  <c r="J12" i="1"/>
  <c r="I12" i="1"/>
  <c r="H12" i="1"/>
  <c r="E12" i="1"/>
  <c r="D12" i="1"/>
  <c r="C12" i="1"/>
  <c r="N36" i="1"/>
  <c r="M36" i="1"/>
  <c r="L36" i="1"/>
  <c r="K36" i="1"/>
  <c r="J36" i="1"/>
  <c r="I36" i="1"/>
  <c r="H36" i="1"/>
  <c r="F36" i="1"/>
  <c r="E36" i="1"/>
  <c r="D36" i="1"/>
  <c r="C36" i="1"/>
  <c r="N6" i="1"/>
  <c r="M6" i="1"/>
  <c r="L6" i="1"/>
  <c r="K6" i="1"/>
  <c r="J6" i="1"/>
  <c r="I6" i="1"/>
  <c r="H6" i="1"/>
  <c r="F6" i="1"/>
  <c r="E6" i="1"/>
  <c r="D6" i="1"/>
  <c r="C6" i="1"/>
  <c r="N25" i="1"/>
  <c r="M25" i="1"/>
  <c r="L25" i="1"/>
  <c r="K25" i="1"/>
  <c r="J25" i="1"/>
  <c r="I25" i="1"/>
  <c r="H25" i="1"/>
  <c r="F25" i="1"/>
  <c r="E25" i="1"/>
  <c r="D25" i="1"/>
  <c r="C25" i="1"/>
  <c r="N20" i="1"/>
  <c r="M20" i="1"/>
  <c r="L20" i="1"/>
  <c r="K20" i="1"/>
  <c r="J20" i="1"/>
  <c r="I20" i="1"/>
  <c r="H20" i="1"/>
  <c r="F20" i="1"/>
  <c r="E20" i="1"/>
  <c r="D20" i="1"/>
  <c r="C20" i="1"/>
  <c r="N31" i="1"/>
  <c r="M31" i="1"/>
  <c r="L31" i="1"/>
  <c r="K31" i="1"/>
  <c r="J31" i="1"/>
  <c r="I31" i="1"/>
  <c r="H31" i="1"/>
  <c r="F31" i="1"/>
  <c r="E31" i="1"/>
  <c r="D31" i="1"/>
  <c r="C31" i="1"/>
  <c r="N8" i="1"/>
  <c r="M8" i="1"/>
  <c r="L8" i="1"/>
  <c r="K8" i="1"/>
  <c r="I8" i="1"/>
  <c r="H8" i="1"/>
  <c r="E8" i="1"/>
  <c r="D8" i="1"/>
  <c r="C8" i="1"/>
  <c r="N35" i="1"/>
  <c r="M35" i="1"/>
  <c r="L35" i="1"/>
  <c r="K35" i="1"/>
  <c r="J35" i="1"/>
  <c r="I35" i="1"/>
  <c r="H35" i="1"/>
  <c r="E35" i="1"/>
  <c r="D35" i="1"/>
  <c r="C35" i="1"/>
  <c r="N3" i="1"/>
  <c r="M3" i="1"/>
  <c r="L3" i="1"/>
  <c r="K3" i="1"/>
  <c r="J3" i="1"/>
  <c r="I3" i="1"/>
  <c r="H3" i="1"/>
  <c r="F3" i="1"/>
  <c r="E3" i="1"/>
  <c r="D3" i="1"/>
  <c r="C3" i="1"/>
  <c r="N30" i="1"/>
  <c r="M30" i="1"/>
  <c r="L30" i="1"/>
  <c r="K30" i="1"/>
  <c r="J30" i="1"/>
  <c r="I30" i="1"/>
  <c r="H30" i="1"/>
  <c r="F30" i="1"/>
  <c r="E30" i="1"/>
  <c r="D30" i="1"/>
  <c r="C30" i="1"/>
  <c r="N2" i="1"/>
  <c r="M2" i="1"/>
  <c r="L2" i="1"/>
  <c r="F2" i="1"/>
  <c r="E2" i="1"/>
  <c r="D2" i="1"/>
  <c r="C2" i="1"/>
  <c r="N33" i="1"/>
  <c r="M33" i="1"/>
  <c r="L33" i="1"/>
  <c r="K33" i="1"/>
  <c r="J33" i="1"/>
  <c r="I33" i="1"/>
  <c r="H33" i="1"/>
  <c r="F33" i="1"/>
  <c r="E33" i="1"/>
  <c r="D33" i="1"/>
  <c r="C33" i="1"/>
  <c r="N21" i="1"/>
  <c r="M21" i="1"/>
  <c r="L21" i="1"/>
  <c r="K21" i="1"/>
  <c r="J21" i="1"/>
  <c r="I21" i="1"/>
  <c r="H21" i="1"/>
  <c r="F21" i="1"/>
  <c r="E21" i="1"/>
  <c r="D21" i="1"/>
  <c r="C21" i="1"/>
  <c r="N24" i="1"/>
  <c r="M24" i="1"/>
  <c r="L24" i="1"/>
  <c r="K24" i="1"/>
  <c r="J24" i="1"/>
  <c r="I24" i="1"/>
  <c r="H24" i="1"/>
  <c r="F24" i="1"/>
  <c r="E24" i="1"/>
  <c r="D24" i="1"/>
  <c r="C24" i="1"/>
  <c r="N27" i="1"/>
  <c r="M27" i="1"/>
  <c r="L27" i="1"/>
  <c r="K27" i="1"/>
  <c r="J27" i="1"/>
  <c r="I27" i="1"/>
  <c r="H27" i="1"/>
  <c r="F27" i="1"/>
  <c r="E27" i="1"/>
  <c r="D27" i="1"/>
  <c r="C27" i="1"/>
  <c r="N13" i="1"/>
  <c r="M13" i="1"/>
  <c r="L13" i="1"/>
  <c r="K13" i="1"/>
  <c r="J13" i="1"/>
  <c r="I13" i="1"/>
  <c r="H13" i="1"/>
  <c r="F13" i="1"/>
  <c r="E13" i="1"/>
  <c r="D13" i="1"/>
  <c r="C13" i="1"/>
  <c r="N11" i="1"/>
  <c r="M11" i="1"/>
  <c r="L11" i="1"/>
  <c r="K11" i="1"/>
  <c r="J11" i="1"/>
  <c r="I11" i="1"/>
  <c r="H11" i="1"/>
  <c r="F11" i="1"/>
  <c r="E11" i="1"/>
  <c r="D11" i="1"/>
  <c r="C11" i="1"/>
  <c r="N34" i="1"/>
  <c r="M34" i="1"/>
  <c r="L34" i="1"/>
  <c r="K34" i="1"/>
  <c r="J34" i="1"/>
  <c r="I34" i="1"/>
  <c r="H34" i="1"/>
  <c r="F34" i="1"/>
  <c r="E34" i="1"/>
  <c r="D34" i="1"/>
  <c r="C34" i="1"/>
  <c r="N19" i="1"/>
  <c r="M19" i="1"/>
  <c r="L19" i="1"/>
  <c r="K19" i="1"/>
  <c r="J19" i="1"/>
  <c r="I19" i="1"/>
  <c r="H19" i="1"/>
  <c r="F19" i="1"/>
  <c r="E19" i="1"/>
  <c r="D19" i="1"/>
  <c r="C19" i="1"/>
  <c r="N26" i="1"/>
  <c r="M26" i="1"/>
  <c r="L26" i="1"/>
  <c r="K26" i="1"/>
  <c r="J26" i="1"/>
  <c r="I26" i="1"/>
  <c r="H26" i="1"/>
  <c r="F26" i="1"/>
  <c r="E26" i="1"/>
  <c r="D26" i="1"/>
  <c r="C26" i="1"/>
  <c r="N29" i="1"/>
  <c r="M29" i="1"/>
  <c r="L29" i="1"/>
  <c r="K29" i="1"/>
  <c r="J29" i="1"/>
  <c r="I29" i="1"/>
  <c r="H29" i="1"/>
  <c r="E29" i="1"/>
  <c r="D29" i="1"/>
  <c r="C29" i="1"/>
  <c r="N32" i="1"/>
  <c r="M32" i="1"/>
  <c r="L32" i="1"/>
  <c r="K32" i="1"/>
  <c r="J32" i="1"/>
  <c r="I32" i="1"/>
  <c r="H32" i="1"/>
  <c r="F32" i="1"/>
  <c r="E32" i="1"/>
  <c r="D32" i="1"/>
  <c r="C32" i="1"/>
  <c r="N7" i="1"/>
  <c r="M7" i="1"/>
  <c r="L7" i="1"/>
  <c r="J7" i="1"/>
  <c r="I7" i="1"/>
  <c r="H7" i="1"/>
  <c r="F7" i="1"/>
  <c r="E7" i="1"/>
  <c r="D7" i="1"/>
  <c r="C7" i="1"/>
  <c r="N16" i="1"/>
  <c r="M16" i="1"/>
  <c r="L16" i="1"/>
  <c r="K16" i="1"/>
  <c r="J16" i="1"/>
  <c r="I16" i="1"/>
  <c r="H16" i="1"/>
  <c r="F16" i="1"/>
  <c r="E16" i="1"/>
  <c r="D16" i="1"/>
  <c r="C16" i="1"/>
  <c r="N22" i="1"/>
  <c r="M22" i="1"/>
  <c r="L22" i="1"/>
  <c r="K22" i="1"/>
  <c r="J22" i="1"/>
  <c r="I22" i="1"/>
  <c r="H22" i="1"/>
  <c r="F22" i="1"/>
  <c r="E22" i="1"/>
  <c r="D22" i="1"/>
  <c r="C22" i="1"/>
  <c r="N5" i="1"/>
  <c r="M5" i="1"/>
  <c r="L5" i="1"/>
  <c r="K5" i="1"/>
  <c r="J5" i="1"/>
  <c r="I5" i="1"/>
  <c r="H5" i="1"/>
  <c r="F5" i="1"/>
  <c r="E5" i="1"/>
  <c r="D5" i="1"/>
  <c r="C5" i="1"/>
  <c r="N23" i="1"/>
  <c r="M23" i="1"/>
  <c r="L23" i="1"/>
  <c r="K23" i="1"/>
  <c r="J23" i="1"/>
  <c r="I23" i="1"/>
  <c r="H23" i="1"/>
  <c r="F23" i="1"/>
  <c r="E23" i="1"/>
  <c r="D23" i="1"/>
  <c r="C23" i="1"/>
  <c r="N10" i="1"/>
  <c r="M10" i="1"/>
  <c r="L10" i="1"/>
  <c r="K10" i="1"/>
  <c r="J10" i="1"/>
  <c r="I10" i="1"/>
  <c r="H10" i="1"/>
  <c r="F10" i="1"/>
  <c r="E10" i="1"/>
  <c r="D10" i="1"/>
  <c r="C10" i="1"/>
  <c r="N28" i="1"/>
  <c r="M28" i="1"/>
  <c r="L28" i="1"/>
  <c r="K28" i="1"/>
  <c r="J28" i="1"/>
  <c r="I28" i="1"/>
  <c r="H28" i="1"/>
  <c r="F28" i="1"/>
  <c r="E28" i="1"/>
  <c r="D28" i="1"/>
  <c r="C28" i="1"/>
  <c r="N18" i="1"/>
  <c r="M18" i="1"/>
  <c r="L18" i="1"/>
  <c r="K18" i="1"/>
  <c r="J18" i="1"/>
  <c r="I18" i="1"/>
  <c r="H18" i="1"/>
  <c r="F18" i="1"/>
  <c r="E18" i="1"/>
  <c r="D18" i="1"/>
  <c r="C18" i="1"/>
  <c r="N14" i="1"/>
  <c r="M14" i="1"/>
  <c r="L14" i="1"/>
  <c r="K14" i="1"/>
  <c r="J14" i="1"/>
  <c r="I14" i="1"/>
  <c r="H14" i="1"/>
  <c r="F14" i="1"/>
  <c r="E14" i="1"/>
  <c r="D14" i="1"/>
  <c r="C14" i="1"/>
  <c r="N9" i="1"/>
  <c r="M9" i="1"/>
  <c r="L9" i="1"/>
  <c r="J9" i="1"/>
  <c r="I9" i="1"/>
  <c r="H9" i="1"/>
  <c r="F9" i="1"/>
  <c r="E9" i="1"/>
  <c r="D9" i="1"/>
  <c r="C9" i="1"/>
  <c r="N4" i="1"/>
  <c r="M4" i="1"/>
  <c r="L4" i="1"/>
  <c r="K4" i="1"/>
  <c r="J4" i="1"/>
  <c r="I4" i="1"/>
  <c r="H4" i="1"/>
  <c r="F4" i="1"/>
  <c r="E4" i="1"/>
  <c r="D4" i="1"/>
  <c r="C4" i="1"/>
  <c r="O36" i="1" l="1"/>
  <c r="O39" i="1"/>
  <c r="O18" i="1"/>
  <c r="O5" i="1"/>
  <c r="O32" i="1"/>
  <c r="O30" i="1"/>
  <c r="O31" i="1"/>
  <c r="O19" i="1"/>
  <c r="O35" i="1"/>
  <c r="O8" i="1"/>
  <c r="O6" i="1"/>
  <c r="O38" i="1"/>
  <c r="O41" i="1"/>
  <c r="O34" i="1"/>
  <c r="O9" i="1"/>
  <c r="O10" i="1"/>
  <c r="O16" i="1"/>
  <c r="O26" i="1"/>
  <c r="O13" i="1"/>
  <c r="O33" i="1"/>
  <c r="O25" i="1"/>
  <c r="O37" i="1"/>
  <c r="O40" i="1"/>
  <c r="O24" i="1"/>
  <c r="O14" i="1"/>
  <c r="O23" i="1"/>
  <c r="O7" i="1"/>
  <c r="O27" i="1"/>
  <c r="O4" i="1"/>
  <c r="O28" i="1"/>
  <c r="O22" i="1"/>
  <c r="O29" i="1"/>
  <c r="O11" i="1"/>
  <c r="O21" i="1"/>
  <c r="O3" i="1"/>
  <c r="O20" i="1"/>
  <c r="O12" i="1"/>
  <c r="O17" i="1"/>
</calcChain>
</file>

<file path=xl/sharedStrings.xml><?xml version="1.0" encoding="utf-8"?>
<sst xmlns="http://schemas.openxmlformats.org/spreadsheetml/2006/main" count="11" uniqueCount="11">
  <si>
    <t>x</t>
  </si>
  <si>
    <t>plassering</t>
  </si>
  <si>
    <t>Totalt</t>
  </si>
  <si>
    <t>NSF</t>
  </si>
  <si>
    <t>Fjellrev</t>
  </si>
  <si>
    <t>Tasta Speidergruppe</t>
  </si>
  <si>
    <t>Resultatliste sammenlagt</t>
  </si>
  <si>
    <t>quiz</t>
  </si>
  <si>
    <t>logg og kalk</t>
  </si>
  <si>
    <t>friluftsliv</t>
  </si>
  <si>
    <t>kode, kreativ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</si>
</sst>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rgb="FFFF0000"/>
      <name val="Calibri"/>
    </font>
    <font>
      <i/>
      <sz val="11"/>
      <color rgb="FFFF0000"/>
      <name val="Roboto"/>
    </font>
    <font>
      <sz val="10"/>
      <name val="Arial"/>
    </font>
    <font>
      <b/>
      <sz val="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/>
    <xf numFmtId="0" fontId="2" fillId="0" borderId="0" xfId="0" applyFont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left"/>
    </xf>
    <xf numFmtId="0" fontId="3" fillId="2" borderId="0" xfId="0" applyFont="1" applyFill="1"/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ntoret/Downloads/RESULTAT_KBK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ering"/>
      <sheetName val="quiz"/>
      <sheetName val="Koder Kreativ"/>
      <sheetName val="Logg og kalk"/>
      <sheetName val="Leirplass mm"/>
      <sheetName val="Total"/>
      <sheetName val="xx3"/>
      <sheetName val="xx2"/>
      <sheetName val="xx1"/>
      <sheetName val="Resultater-Stifinner"/>
    </sheetNames>
    <sheetDataSet>
      <sheetData sheetId="0">
        <row r="2">
          <cell r="B2" t="str">
            <v>Krets</v>
          </cell>
          <cell r="C2" t="str">
            <v>Gruppe</v>
          </cell>
          <cell r="D2" t="str">
            <v>Patrulje</v>
          </cell>
          <cell r="E2" t="str">
            <v>Stif.</v>
          </cell>
        </row>
        <row r="3">
          <cell r="B3" t="str">
            <v>KM</v>
          </cell>
          <cell r="C3" t="str">
            <v>Sunde</v>
          </cell>
          <cell r="D3" t="str">
            <v>Villjentene</v>
          </cell>
        </row>
        <row r="4">
          <cell r="B4" t="str">
            <v>KM</v>
          </cell>
          <cell r="C4" t="str">
            <v>Sunde</v>
          </cell>
          <cell r="D4" t="str">
            <v>Sneglene</v>
          </cell>
          <cell r="E4"/>
        </row>
        <row r="5">
          <cell r="B5" t="str">
            <v>KM</v>
          </cell>
          <cell r="C5" t="str">
            <v>Jørpeland</v>
          </cell>
          <cell r="D5" t="str">
            <v>Pyropanda</v>
          </cell>
          <cell r="E5"/>
        </row>
        <row r="6">
          <cell r="B6" t="str">
            <v>KM</v>
          </cell>
          <cell r="C6" t="str">
            <v>Jørpeland</v>
          </cell>
          <cell r="D6" t="str">
            <v>Gaffagang</v>
          </cell>
          <cell r="E6"/>
        </row>
        <row r="7">
          <cell r="B7" t="str">
            <v>KM</v>
          </cell>
          <cell r="C7" t="str">
            <v>Jørpeland</v>
          </cell>
          <cell r="D7" t="str">
            <v>Blå flamingo</v>
          </cell>
          <cell r="E7"/>
        </row>
        <row r="8">
          <cell r="B8" t="str">
            <v>KM</v>
          </cell>
          <cell r="C8" t="str">
            <v>Gand</v>
          </cell>
          <cell r="D8" t="str">
            <v>Havørn</v>
          </cell>
          <cell r="E8"/>
        </row>
        <row r="9">
          <cell r="B9" t="str">
            <v>KM</v>
          </cell>
          <cell r="C9" t="str">
            <v>Gand</v>
          </cell>
          <cell r="D9" t="str">
            <v>Lemen</v>
          </cell>
          <cell r="E9"/>
        </row>
        <row r="10">
          <cell r="B10" t="str">
            <v>KM</v>
          </cell>
          <cell r="C10" t="str">
            <v>Gand</v>
          </cell>
          <cell r="D10" t="str">
            <v>Sau</v>
          </cell>
          <cell r="E10"/>
        </row>
        <row r="11">
          <cell r="B11" t="str">
            <v>KM</v>
          </cell>
          <cell r="C11" t="str">
            <v>Bryne</v>
          </cell>
          <cell r="D11" t="str">
            <v>Fluesoppene</v>
          </cell>
          <cell r="E11"/>
        </row>
        <row r="12">
          <cell r="B12" t="str">
            <v>KM</v>
          </cell>
          <cell r="C12" t="str">
            <v>Bryne</v>
          </cell>
          <cell r="D12" t="str">
            <v>Gaupene</v>
          </cell>
          <cell r="E12"/>
        </row>
        <row r="13">
          <cell r="B13" t="str">
            <v>KM</v>
          </cell>
          <cell r="C13" t="str">
            <v>Bryne</v>
          </cell>
          <cell r="D13" t="str">
            <v>Ulvane</v>
          </cell>
          <cell r="E13"/>
        </row>
        <row r="14">
          <cell r="B14" t="str">
            <v>KM</v>
          </cell>
          <cell r="C14" t="str">
            <v>Bryne</v>
          </cell>
          <cell r="D14" t="str">
            <v>Haukane</v>
          </cell>
          <cell r="E14"/>
        </row>
        <row r="15">
          <cell r="B15" t="str">
            <v>KM</v>
          </cell>
          <cell r="C15" t="str">
            <v>25. Stavanger</v>
          </cell>
          <cell r="D15" t="str">
            <v>Jerv</v>
          </cell>
          <cell r="E15"/>
        </row>
        <row r="16">
          <cell r="B16" t="str">
            <v>KM</v>
          </cell>
          <cell r="C16" t="str">
            <v>Hinna</v>
          </cell>
          <cell r="D16" t="str">
            <v>Hetti, Letti og Netti</v>
          </cell>
          <cell r="E16"/>
        </row>
        <row r="17">
          <cell r="B17" t="str">
            <v>NSF</v>
          </cell>
          <cell r="C17" t="str">
            <v>1. Lura</v>
          </cell>
          <cell r="D17" t="str">
            <v>Apekatt</v>
          </cell>
          <cell r="E17"/>
        </row>
        <row r="18">
          <cell r="B18" t="str">
            <v>NSF</v>
          </cell>
          <cell r="C18" t="str">
            <v>1.Lura</v>
          </cell>
          <cell r="D18" t="str">
            <v>Skjeggkre</v>
          </cell>
          <cell r="E18"/>
        </row>
        <row r="19">
          <cell r="B19" t="str">
            <v>NSF</v>
          </cell>
          <cell r="C19" t="str">
            <v>1. Sandnes</v>
          </cell>
          <cell r="D19" t="str">
            <v>Falk</v>
          </cell>
          <cell r="E19"/>
        </row>
        <row r="20">
          <cell r="B20" t="str">
            <v>NSF</v>
          </cell>
          <cell r="C20" t="str">
            <v>1. Sandnes</v>
          </cell>
          <cell r="D20" t="str">
            <v>Ørn</v>
          </cell>
          <cell r="E20"/>
        </row>
        <row r="21">
          <cell r="B21" t="str">
            <v>NSF</v>
          </cell>
          <cell r="C21" t="str">
            <v>1. Sandnes</v>
          </cell>
          <cell r="D21" t="str">
            <v>Haukespett</v>
          </cell>
          <cell r="E21"/>
        </row>
        <row r="22">
          <cell r="B22" t="str">
            <v>NSF</v>
          </cell>
          <cell r="C22" t="str">
            <v>1. Sandnes</v>
          </cell>
          <cell r="D22" t="str">
            <v>Snøur</v>
          </cell>
          <cell r="E22"/>
        </row>
        <row r="23">
          <cell r="B23" t="str">
            <v>NSF</v>
          </cell>
          <cell r="C23" t="str">
            <v>1. Sandnes</v>
          </cell>
          <cell r="D23" t="str">
            <v>Rev</v>
          </cell>
          <cell r="E23"/>
        </row>
        <row r="24">
          <cell r="B24" t="str">
            <v>NSF</v>
          </cell>
          <cell r="C24" t="str">
            <v>1.Sandnes</v>
          </cell>
          <cell r="D24" t="str">
            <v>Elg</v>
          </cell>
          <cell r="E24"/>
        </row>
        <row r="25">
          <cell r="B25" t="str">
            <v>NSF</v>
          </cell>
          <cell r="C25" t="str">
            <v>1.Sandnes</v>
          </cell>
          <cell r="D25" t="str">
            <v>Ulv</v>
          </cell>
          <cell r="E25"/>
        </row>
        <row r="26">
          <cell r="B26" t="str">
            <v>NSF</v>
          </cell>
          <cell r="C26" t="str">
            <v>1.Sandnes</v>
          </cell>
          <cell r="D26" t="str">
            <v>Jerv</v>
          </cell>
          <cell r="E26"/>
        </row>
        <row r="27">
          <cell r="B27" t="str">
            <v>NSF</v>
          </cell>
          <cell r="C27" t="str">
            <v>2. Sandnes Sjø</v>
          </cell>
          <cell r="D27" t="str">
            <v>Di Esel</v>
          </cell>
          <cell r="E27"/>
        </row>
        <row r="28">
          <cell r="B28" t="str">
            <v>NSF</v>
          </cell>
          <cell r="C28" t="str">
            <v>2. Sandnes Sjø</v>
          </cell>
          <cell r="D28" t="str">
            <v>Blyfri</v>
          </cell>
          <cell r="E28"/>
        </row>
        <row r="29">
          <cell r="B29" t="str">
            <v>NSF</v>
          </cell>
          <cell r="C29" t="str">
            <v>2. Stavanger</v>
          </cell>
          <cell r="D29" t="str">
            <v>Ørn</v>
          </cell>
          <cell r="E29"/>
        </row>
        <row r="30">
          <cell r="B30" t="str">
            <v>NSF</v>
          </cell>
          <cell r="C30" t="str">
            <v>Egersund FA</v>
          </cell>
          <cell r="D30" t="str">
            <v>Ulv</v>
          </cell>
          <cell r="E30"/>
        </row>
        <row r="31">
          <cell r="B31" t="str">
            <v>NSF</v>
          </cell>
          <cell r="C31" t="str">
            <v>Egersund FA</v>
          </cell>
          <cell r="D31" t="str">
            <v>Hakkespett</v>
          </cell>
          <cell r="E31"/>
        </row>
        <row r="32">
          <cell r="B32" t="str">
            <v>NSF</v>
          </cell>
          <cell r="C32" t="str">
            <v>Hinna Speidergruppe</v>
          </cell>
          <cell r="D32" t="str">
            <v>Corona Hunters</v>
          </cell>
          <cell r="E32"/>
        </row>
        <row r="33">
          <cell r="B33" t="str">
            <v>NSF</v>
          </cell>
          <cell r="C33" t="str">
            <v>Hinna Speidergruppe</v>
          </cell>
          <cell r="D33" t="str">
            <v>DuFårAldriVite</v>
          </cell>
          <cell r="E33"/>
        </row>
        <row r="34">
          <cell r="B34" t="str">
            <v>NSF</v>
          </cell>
          <cell r="C34" t="str">
            <v>Kverneland</v>
          </cell>
          <cell r="D34" t="str">
            <v>Rev (rosarevepanter)</v>
          </cell>
          <cell r="E34"/>
        </row>
        <row r="35">
          <cell r="B35" t="str">
            <v>NSF</v>
          </cell>
          <cell r="C35" t="str">
            <v>Lye Blåkorps</v>
          </cell>
          <cell r="D35" t="str">
            <v>Hedvig</v>
          </cell>
          <cell r="E35"/>
        </row>
        <row r="36">
          <cell r="B36" t="str">
            <v>NSF</v>
          </cell>
          <cell r="C36" t="str">
            <v>Madla Speidergruppe</v>
          </cell>
          <cell r="D36" t="str">
            <v>Spekkhogger</v>
          </cell>
          <cell r="E36"/>
        </row>
        <row r="37">
          <cell r="B37" t="str">
            <v>NSF</v>
          </cell>
          <cell r="C37" t="str">
            <v>Mastra Sjøspeidergruppe</v>
          </cell>
          <cell r="D37" t="str">
            <v>Ørn</v>
          </cell>
        </row>
        <row r="38">
          <cell r="B38" t="str">
            <v>NSF</v>
          </cell>
          <cell r="C38" t="str">
            <v>Mastra Sjøspeidergruppe</v>
          </cell>
          <cell r="D38" t="str">
            <v>Havørn/Blåhval</v>
          </cell>
        </row>
        <row r="39">
          <cell r="B39" t="str">
            <v>NSF</v>
          </cell>
          <cell r="C39" t="str">
            <v>Riska Speidergruppe</v>
          </cell>
          <cell r="D39" t="str">
            <v>Hjort</v>
          </cell>
          <cell r="E39"/>
        </row>
        <row r="40">
          <cell r="B40" t="str">
            <v>NSF</v>
          </cell>
          <cell r="C40" t="str">
            <v>Riska Speidergruppe</v>
          </cell>
          <cell r="D40" t="str">
            <v>Rådyr</v>
          </cell>
        </row>
      </sheetData>
      <sheetData sheetId="1">
        <row r="4">
          <cell r="H4">
            <v>11.5</v>
          </cell>
        </row>
        <row r="5">
          <cell r="H5">
            <v>11</v>
          </cell>
        </row>
        <row r="6">
          <cell r="H6">
            <v>18</v>
          </cell>
        </row>
        <row r="7">
          <cell r="H7">
            <v>18.5</v>
          </cell>
        </row>
        <row r="8">
          <cell r="H8">
            <v>12.5</v>
          </cell>
        </row>
        <row r="9">
          <cell r="H9">
            <v>15</v>
          </cell>
        </row>
        <row r="10">
          <cell r="H10">
            <v>19.5</v>
          </cell>
        </row>
        <row r="11">
          <cell r="H11">
            <v>17.5</v>
          </cell>
        </row>
        <row r="12">
          <cell r="H12">
            <v>14.5</v>
          </cell>
        </row>
        <row r="13">
          <cell r="H13">
            <v>11.5</v>
          </cell>
        </row>
        <row r="14">
          <cell r="H14">
            <v>12</v>
          </cell>
        </row>
        <row r="15">
          <cell r="H15">
            <v>13</v>
          </cell>
        </row>
        <row r="16">
          <cell r="H16">
            <v>18.5</v>
          </cell>
        </row>
        <row r="17">
          <cell r="H17">
            <v>0</v>
          </cell>
        </row>
        <row r="18">
          <cell r="H18"/>
        </row>
        <row r="19">
          <cell r="H19"/>
        </row>
        <row r="20">
          <cell r="H20"/>
        </row>
        <row r="21">
          <cell r="H21">
            <v>0</v>
          </cell>
        </row>
        <row r="22">
          <cell r="H22">
            <v>16.5</v>
          </cell>
        </row>
        <row r="23">
          <cell r="H23">
            <v>12.5</v>
          </cell>
        </row>
        <row r="24">
          <cell r="H24">
            <v>14</v>
          </cell>
        </row>
        <row r="25">
          <cell r="H25">
            <v>14.5</v>
          </cell>
        </row>
        <row r="26">
          <cell r="H26">
            <v>16</v>
          </cell>
        </row>
        <row r="27">
          <cell r="H27">
            <v>12</v>
          </cell>
        </row>
        <row r="28">
          <cell r="H28">
            <v>18</v>
          </cell>
        </row>
        <row r="29">
          <cell r="H29">
            <v>18.5</v>
          </cell>
        </row>
        <row r="30">
          <cell r="H30">
            <v>15.5</v>
          </cell>
        </row>
        <row r="31">
          <cell r="H31">
            <v>20</v>
          </cell>
        </row>
        <row r="32">
          <cell r="H32">
            <v>15.5</v>
          </cell>
        </row>
        <row r="33">
          <cell r="H33">
            <v>23</v>
          </cell>
        </row>
        <row r="34">
          <cell r="H34">
            <v>17</v>
          </cell>
        </row>
        <row r="35">
          <cell r="H35">
            <v>14.5</v>
          </cell>
        </row>
        <row r="36">
          <cell r="H36">
            <v>15.5</v>
          </cell>
        </row>
        <row r="37">
          <cell r="H37">
            <v>19.5</v>
          </cell>
        </row>
        <row r="38">
          <cell r="H38"/>
        </row>
        <row r="39">
          <cell r="H39">
            <v>16</v>
          </cell>
        </row>
        <row r="40">
          <cell r="H40">
            <v>20</v>
          </cell>
        </row>
        <row r="41">
          <cell r="H41">
            <v>12</v>
          </cell>
        </row>
      </sheetData>
      <sheetData sheetId="2">
        <row r="4">
          <cell r="L4">
            <v>8.5</v>
          </cell>
        </row>
        <row r="5">
          <cell r="L5">
            <v>3</v>
          </cell>
        </row>
        <row r="6">
          <cell r="L6">
            <v>18</v>
          </cell>
        </row>
        <row r="7">
          <cell r="L7">
            <v>32</v>
          </cell>
        </row>
        <row r="8">
          <cell r="L8">
            <v>7</v>
          </cell>
        </row>
        <row r="9">
          <cell r="L9">
            <v>9</v>
          </cell>
        </row>
        <row r="10">
          <cell r="L10">
            <v>8.5</v>
          </cell>
        </row>
        <row r="11">
          <cell r="L11">
            <v>28</v>
          </cell>
        </row>
        <row r="12">
          <cell r="L12">
            <v>20</v>
          </cell>
        </row>
        <row r="13">
          <cell r="L13">
            <v>8</v>
          </cell>
        </row>
        <row r="14">
          <cell r="L14">
            <v>8</v>
          </cell>
        </row>
        <row r="15">
          <cell r="L15">
            <v>11</v>
          </cell>
        </row>
        <row r="16">
          <cell r="L16">
            <v>26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1</v>
          </cell>
        </row>
        <row r="24">
          <cell r="L24">
            <v>15</v>
          </cell>
        </row>
        <row r="25">
          <cell r="L25">
            <v>28</v>
          </cell>
        </row>
        <row r="26">
          <cell r="L26">
            <v>19</v>
          </cell>
        </row>
        <row r="27">
          <cell r="L27">
            <v>29</v>
          </cell>
        </row>
        <row r="28">
          <cell r="L28">
            <v>26</v>
          </cell>
        </row>
        <row r="29">
          <cell r="L29">
            <v>33</v>
          </cell>
        </row>
        <row r="30">
          <cell r="L30">
            <v>9.5</v>
          </cell>
        </row>
        <row r="31">
          <cell r="L31">
            <v>13</v>
          </cell>
        </row>
        <row r="32">
          <cell r="L32">
            <v>12</v>
          </cell>
        </row>
        <row r="33">
          <cell r="L33">
            <v>28</v>
          </cell>
        </row>
        <row r="34">
          <cell r="L34">
            <v>27</v>
          </cell>
        </row>
        <row r="35">
          <cell r="L35">
            <v>10</v>
          </cell>
        </row>
        <row r="36">
          <cell r="L36">
            <v>25</v>
          </cell>
        </row>
        <row r="37">
          <cell r="L37">
            <v>25</v>
          </cell>
        </row>
        <row r="38">
          <cell r="L38">
            <v>8</v>
          </cell>
        </row>
        <row r="39">
          <cell r="L39">
            <v>11</v>
          </cell>
        </row>
        <row r="40">
          <cell r="L40">
            <v>30</v>
          </cell>
        </row>
        <row r="41">
          <cell r="L41">
            <v>7</v>
          </cell>
        </row>
      </sheetData>
      <sheetData sheetId="3">
        <row r="4">
          <cell r="K4">
            <v>9</v>
          </cell>
        </row>
        <row r="5">
          <cell r="K5">
            <v>6</v>
          </cell>
        </row>
        <row r="6">
          <cell r="K6">
            <v>17</v>
          </cell>
        </row>
        <row r="7">
          <cell r="K7">
            <v>17</v>
          </cell>
        </row>
        <row r="8">
          <cell r="K8">
            <v>1</v>
          </cell>
        </row>
        <row r="9">
          <cell r="K9">
            <v>11</v>
          </cell>
        </row>
        <row r="10">
          <cell r="K10">
            <v>11</v>
          </cell>
        </row>
        <row r="11">
          <cell r="K11">
            <v>15</v>
          </cell>
        </row>
        <row r="12">
          <cell r="K12">
            <v>11</v>
          </cell>
        </row>
        <row r="13">
          <cell r="K13">
            <v>3</v>
          </cell>
        </row>
        <row r="14">
          <cell r="K14">
            <v>3</v>
          </cell>
        </row>
        <row r="15">
          <cell r="K15">
            <v>5</v>
          </cell>
        </row>
        <row r="16">
          <cell r="K16">
            <v>9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2</v>
          </cell>
        </row>
        <row r="21">
          <cell r="K21">
            <v>1</v>
          </cell>
        </row>
        <row r="22">
          <cell r="K22">
            <v>0</v>
          </cell>
        </row>
        <row r="23">
          <cell r="K23">
            <v>5</v>
          </cell>
        </row>
        <row r="24">
          <cell r="K24">
            <v>17</v>
          </cell>
        </row>
        <row r="25">
          <cell r="K25">
            <v>24</v>
          </cell>
        </row>
        <row r="26">
          <cell r="K26">
            <v>26</v>
          </cell>
        </row>
        <row r="27">
          <cell r="K27">
            <v>25</v>
          </cell>
        </row>
        <row r="28">
          <cell r="K28">
            <v>18</v>
          </cell>
        </row>
        <row r="29">
          <cell r="K29">
            <v>20</v>
          </cell>
        </row>
        <row r="30">
          <cell r="K30">
            <v>6</v>
          </cell>
        </row>
        <row r="31">
          <cell r="K31">
            <v>10</v>
          </cell>
        </row>
        <row r="32">
          <cell r="K32">
            <v>3</v>
          </cell>
        </row>
        <row r="33">
          <cell r="K33">
            <v>18</v>
          </cell>
        </row>
        <row r="34">
          <cell r="K34">
            <v>10</v>
          </cell>
        </row>
        <row r="35">
          <cell r="K35">
            <v>14</v>
          </cell>
        </row>
        <row r="36">
          <cell r="K36">
            <v>12</v>
          </cell>
        </row>
        <row r="37">
          <cell r="K37">
            <v>15</v>
          </cell>
        </row>
        <row r="38">
          <cell r="K38">
            <v>6</v>
          </cell>
        </row>
        <row r="39">
          <cell r="K39">
            <v>3</v>
          </cell>
        </row>
        <row r="40">
          <cell r="K40">
            <v>15</v>
          </cell>
        </row>
        <row r="41">
          <cell r="K41">
            <v>8</v>
          </cell>
        </row>
      </sheetData>
      <sheetData sheetId="4">
        <row r="4">
          <cell r="L4">
            <v>13.5</v>
          </cell>
        </row>
        <row r="5">
          <cell r="L5">
            <v>14</v>
          </cell>
        </row>
        <row r="6">
          <cell r="L6">
            <v>20</v>
          </cell>
        </row>
        <row r="7">
          <cell r="L7">
            <v>20</v>
          </cell>
        </row>
        <row r="8">
          <cell r="L8">
            <v>11</v>
          </cell>
        </row>
        <row r="9">
          <cell r="L9">
            <v>9</v>
          </cell>
        </row>
        <row r="10">
          <cell r="L10">
            <v>13</v>
          </cell>
        </row>
        <row r="11">
          <cell r="L11">
            <v>19</v>
          </cell>
        </row>
        <row r="12">
          <cell r="L12">
            <v>17</v>
          </cell>
        </row>
        <row r="13">
          <cell r="L13">
            <v>12</v>
          </cell>
        </row>
        <row r="14">
          <cell r="L14">
            <v>12</v>
          </cell>
        </row>
        <row r="15">
          <cell r="L15">
            <v>12</v>
          </cell>
        </row>
        <row r="16">
          <cell r="L16">
            <v>14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4</v>
          </cell>
        </row>
        <row r="21">
          <cell r="L21">
            <v>11</v>
          </cell>
        </row>
        <row r="22">
          <cell r="L22">
            <v>0</v>
          </cell>
        </row>
        <row r="23">
          <cell r="L23">
            <v>8</v>
          </cell>
        </row>
        <row r="24">
          <cell r="L24">
            <v>18</v>
          </cell>
        </row>
        <row r="25">
          <cell r="L25">
            <v>21</v>
          </cell>
        </row>
        <row r="26">
          <cell r="L26">
            <v>19</v>
          </cell>
        </row>
        <row r="28">
          <cell r="L28">
            <v>29</v>
          </cell>
        </row>
        <row r="29">
          <cell r="L29">
            <v>31</v>
          </cell>
        </row>
        <row r="30">
          <cell r="L30">
            <v>9</v>
          </cell>
        </row>
        <row r="31">
          <cell r="L31">
            <v>14</v>
          </cell>
        </row>
        <row r="32">
          <cell r="L32">
            <v>18</v>
          </cell>
        </row>
        <row r="34">
          <cell r="L34">
            <v>20</v>
          </cell>
        </row>
        <row r="35">
          <cell r="L35">
            <v>24</v>
          </cell>
        </row>
        <row r="36">
          <cell r="L36">
            <v>15</v>
          </cell>
        </row>
        <row r="37">
          <cell r="L37">
            <v>17</v>
          </cell>
        </row>
        <row r="38">
          <cell r="L38">
            <v>7</v>
          </cell>
        </row>
        <row r="39">
          <cell r="L39">
            <v>9</v>
          </cell>
        </row>
        <row r="40">
          <cell r="L40">
            <v>21</v>
          </cell>
        </row>
        <row r="41">
          <cell r="L41">
            <v>11</v>
          </cell>
        </row>
      </sheetData>
      <sheetData sheetId="5"/>
      <sheetData sheetId="6">
        <row r="3">
          <cell r="B3" t="str">
            <v>Nr</v>
          </cell>
          <cell r="C3" t="str">
            <v>Krets</v>
          </cell>
          <cell r="D3" t="str">
            <v>Gruppe</v>
          </cell>
          <cell r="E3" t="str">
            <v>Patrulje</v>
          </cell>
          <cell r="F3" t="str">
            <v>Stif.</v>
          </cell>
          <cell r="G3" t="str">
            <v>Vandrer</v>
          </cell>
          <cell r="H3" t="str">
            <v>1. hjelp</v>
          </cell>
          <cell r="I3" t="str">
            <v>Natur</v>
          </cell>
          <cell r="J3" t="str">
            <v>Pioner</v>
          </cell>
          <cell r="K3" t="str">
            <v>Hemmelig</v>
          </cell>
          <cell r="L3" t="str">
            <v>Sum</v>
          </cell>
        </row>
        <row r="4">
          <cell r="B4">
            <v>1</v>
          </cell>
          <cell r="C4" t="str">
            <v>KM</v>
          </cell>
          <cell r="D4" t="str">
            <v>Sunde</v>
          </cell>
          <cell r="E4" t="str">
            <v>Lemurene</v>
          </cell>
          <cell r="F4" t="str">
            <v/>
          </cell>
          <cell r="G4" t="str">
            <v/>
          </cell>
          <cell r="H4"/>
          <cell r="I4"/>
          <cell r="J4"/>
          <cell r="K4"/>
          <cell r="L4">
            <v>0</v>
          </cell>
        </row>
        <row r="5">
          <cell r="B5">
            <v>2</v>
          </cell>
          <cell r="C5" t="str">
            <v>NSF</v>
          </cell>
          <cell r="D5" t="str">
            <v>Randaberg</v>
          </cell>
          <cell r="E5" t="str">
            <v>Ulv</v>
          </cell>
          <cell r="F5" t="str">
            <v/>
          </cell>
          <cell r="G5" t="str">
            <v/>
          </cell>
          <cell r="H5"/>
          <cell r="I5"/>
          <cell r="J5"/>
          <cell r="K5"/>
          <cell r="L5">
            <v>0</v>
          </cell>
        </row>
        <row r="6">
          <cell r="B6">
            <v>3</v>
          </cell>
          <cell r="C6" t="str">
            <v>KM</v>
          </cell>
          <cell r="D6" t="str">
            <v>Jørpeland</v>
          </cell>
          <cell r="E6" t="str">
            <v>Cookie monsters</v>
          </cell>
          <cell r="F6" t="str">
            <v/>
          </cell>
          <cell r="G6" t="str">
            <v/>
          </cell>
          <cell r="H6"/>
          <cell r="I6"/>
          <cell r="J6"/>
          <cell r="K6"/>
          <cell r="L6">
            <v>0</v>
          </cell>
        </row>
        <row r="7">
          <cell r="B7">
            <v>4</v>
          </cell>
          <cell r="C7" t="str">
            <v>NSF</v>
          </cell>
          <cell r="D7" t="str">
            <v>2. Sandnes sjø</v>
          </cell>
          <cell r="E7" t="str">
            <v>Den sorte reke</v>
          </cell>
          <cell r="F7" t="str">
            <v/>
          </cell>
          <cell r="G7" t="str">
            <v/>
          </cell>
          <cell r="H7"/>
          <cell r="I7"/>
          <cell r="J7"/>
          <cell r="K7"/>
          <cell r="L7">
            <v>0</v>
          </cell>
        </row>
        <row r="8">
          <cell r="B8">
            <v>5</v>
          </cell>
          <cell r="C8" t="str">
            <v>NSF</v>
          </cell>
          <cell r="D8" t="str">
            <v>Hinna</v>
          </cell>
          <cell r="E8" t="str">
            <v>Einhjørningane</v>
          </cell>
          <cell r="F8" t="str">
            <v/>
          </cell>
          <cell r="G8" t="str">
            <v/>
          </cell>
          <cell r="H8"/>
          <cell r="I8"/>
          <cell r="J8"/>
          <cell r="K8"/>
          <cell r="L8">
            <v>0</v>
          </cell>
        </row>
        <row r="9">
          <cell r="B9">
            <v>6</v>
          </cell>
          <cell r="C9" t="str">
            <v>NSF</v>
          </cell>
          <cell r="D9" t="str">
            <v>Riska</v>
          </cell>
          <cell r="E9" t="str">
            <v xml:space="preserve">Elg </v>
          </cell>
          <cell r="F9" t="str">
            <v/>
          </cell>
          <cell r="G9" t="str">
            <v/>
          </cell>
          <cell r="H9"/>
          <cell r="I9"/>
          <cell r="J9"/>
          <cell r="K9"/>
          <cell r="L9">
            <v>0</v>
          </cell>
        </row>
        <row r="10">
          <cell r="B10">
            <v>7</v>
          </cell>
          <cell r="C10" t="str">
            <v>NSF</v>
          </cell>
          <cell r="D10" t="str">
            <v>1. Sandnes</v>
          </cell>
          <cell r="E10" t="str">
            <v>Jerv</v>
          </cell>
          <cell r="F10" t="str">
            <v/>
          </cell>
          <cell r="G10" t="str">
            <v/>
          </cell>
          <cell r="H10"/>
          <cell r="I10"/>
          <cell r="J10"/>
          <cell r="K10"/>
          <cell r="L10">
            <v>0</v>
          </cell>
        </row>
        <row r="11">
          <cell r="B11">
            <v>8</v>
          </cell>
          <cell r="C11" t="str">
            <v>NSF</v>
          </cell>
          <cell r="D11" t="str">
            <v>Hundvåg</v>
          </cell>
          <cell r="E11" t="str">
            <v>Falk</v>
          </cell>
          <cell r="F11" t="str">
            <v/>
          </cell>
          <cell r="G11" t="str">
            <v/>
          </cell>
          <cell r="H11"/>
          <cell r="I11"/>
          <cell r="J11"/>
          <cell r="K11"/>
          <cell r="L11">
            <v>0</v>
          </cell>
        </row>
        <row r="12">
          <cell r="B12">
            <v>9</v>
          </cell>
          <cell r="C12" t="str">
            <v>KM</v>
          </cell>
          <cell r="D12" t="str">
            <v>Ålgård</v>
          </cell>
          <cell r="E12" t="str">
            <v xml:space="preserve">Gaupe </v>
          </cell>
          <cell r="F12" t="str">
            <v/>
          </cell>
          <cell r="G12" t="str">
            <v/>
          </cell>
          <cell r="H12"/>
          <cell r="I12"/>
          <cell r="J12"/>
          <cell r="K12"/>
          <cell r="L12">
            <v>0</v>
          </cell>
        </row>
        <row r="13">
          <cell r="B13">
            <v>10</v>
          </cell>
          <cell r="C13" t="str">
            <v>KM</v>
          </cell>
          <cell r="D13" t="str">
            <v>Gand</v>
          </cell>
          <cell r="E13" t="str">
            <v>Fjellrev</v>
          </cell>
          <cell r="F13" t="str">
            <v/>
          </cell>
          <cell r="G13" t="str">
            <v/>
          </cell>
          <cell r="H13"/>
          <cell r="I13"/>
          <cell r="J13"/>
          <cell r="K13"/>
          <cell r="L13">
            <v>0</v>
          </cell>
        </row>
        <row r="14">
          <cell r="B14">
            <v>11</v>
          </cell>
          <cell r="C14" t="str">
            <v>NSF</v>
          </cell>
          <cell r="D14" t="str">
            <v>Hinna</v>
          </cell>
          <cell r="E14" t="str">
            <v>Brum</v>
          </cell>
          <cell r="F14" t="str">
            <v/>
          </cell>
          <cell r="G14" t="str">
            <v/>
          </cell>
          <cell r="H14"/>
          <cell r="I14"/>
          <cell r="J14"/>
          <cell r="K14"/>
          <cell r="L14">
            <v>0</v>
          </cell>
        </row>
        <row r="15">
          <cell r="B15">
            <v>12</v>
          </cell>
          <cell r="C15" t="str">
            <v>NSF</v>
          </cell>
          <cell r="D15" t="str">
            <v>1. Egersund</v>
          </cell>
          <cell r="E15" t="str">
            <v xml:space="preserve">Lemur </v>
          </cell>
          <cell r="F15" t="str">
            <v/>
          </cell>
          <cell r="G15" t="str">
            <v/>
          </cell>
          <cell r="H15"/>
          <cell r="I15"/>
          <cell r="J15"/>
          <cell r="K15"/>
          <cell r="L15">
            <v>0</v>
          </cell>
        </row>
        <row r="16">
          <cell r="B16">
            <v>13</v>
          </cell>
          <cell r="C16" t="str">
            <v>NSF</v>
          </cell>
          <cell r="D16" t="str">
            <v>Riska</v>
          </cell>
          <cell r="E16" t="str">
            <v xml:space="preserve">Gaupe </v>
          </cell>
          <cell r="F16" t="str">
            <v/>
          </cell>
          <cell r="G16" t="str">
            <v/>
          </cell>
          <cell r="H16"/>
          <cell r="I16"/>
          <cell r="J16"/>
          <cell r="K16"/>
          <cell r="L16">
            <v>0</v>
          </cell>
        </row>
        <row r="17">
          <cell r="B17">
            <v>14</v>
          </cell>
          <cell r="C17" t="str">
            <v>NSF</v>
          </cell>
          <cell r="D17" t="str">
            <v>Strand Jørpeland</v>
          </cell>
          <cell r="E17" t="str">
            <v>Gjøk</v>
          </cell>
          <cell r="F17" t="str">
            <v/>
          </cell>
          <cell r="G17" t="str">
            <v/>
          </cell>
          <cell r="H17"/>
          <cell r="I17"/>
          <cell r="J17"/>
          <cell r="K17"/>
          <cell r="L17">
            <v>0</v>
          </cell>
        </row>
        <row r="18">
          <cell r="B18">
            <v>15</v>
          </cell>
          <cell r="C18" t="str">
            <v>KM</v>
          </cell>
          <cell r="D18" t="str">
            <v xml:space="preserve">Gand </v>
          </cell>
          <cell r="E18" t="str">
            <v xml:space="preserve">Hai </v>
          </cell>
          <cell r="F18" t="str">
            <v/>
          </cell>
          <cell r="G18" t="str">
            <v/>
          </cell>
          <cell r="H18"/>
          <cell r="I18"/>
          <cell r="J18"/>
          <cell r="K18"/>
          <cell r="L18">
            <v>0</v>
          </cell>
        </row>
        <row r="19">
          <cell r="B19">
            <v>16</v>
          </cell>
          <cell r="C19" t="str">
            <v>NSF</v>
          </cell>
          <cell r="D19" t="str">
            <v>Egersund FA</v>
          </cell>
          <cell r="E19" t="str">
            <v>Hakkespett</v>
          </cell>
          <cell r="F19" t="str">
            <v/>
          </cell>
          <cell r="G19" t="str">
            <v/>
          </cell>
          <cell r="H19"/>
          <cell r="I19"/>
          <cell r="J19"/>
          <cell r="K19"/>
          <cell r="L19">
            <v>0</v>
          </cell>
        </row>
        <row r="20">
          <cell r="B20">
            <v>17</v>
          </cell>
          <cell r="C20" t="str">
            <v>KM</v>
          </cell>
          <cell r="D20" t="str">
            <v>Sokndal 2</v>
          </cell>
          <cell r="E20" t="str">
            <v>Ørn</v>
          </cell>
          <cell r="F20" t="str">
            <v/>
          </cell>
          <cell r="G20" t="str">
            <v/>
          </cell>
          <cell r="H20"/>
          <cell r="I20"/>
          <cell r="J20"/>
          <cell r="K20"/>
          <cell r="L20">
            <v>0</v>
          </cell>
        </row>
        <row r="21">
          <cell r="B21">
            <v>18</v>
          </cell>
          <cell r="C21" t="str">
            <v>NSF</v>
          </cell>
          <cell r="D21" t="str">
            <v>Tasta</v>
          </cell>
          <cell r="E21" t="str">
            <v>Hauk</v>
          </cell>
          <cell r="F21" t="str">
            <v/>
          </cell>
          <cell r="G21" t="str">
            <v/>
          </cell>
          <cell r="H21"/>
          <cell r="I21"/>
          <cell r="J21"/>
          <cell r="K21"/>
          <cell r="L21">
            <v>0</v>
          </cell>
        </row>
        <row r="22">
          <cell r="B22">
            <v>19</v>
          </cell>
          <cell r="C22" t="str">
            <v>NSF</v>
          </cell>
          <cell r="D22" t="str">
            <v>Riska</v>
          </cell>
          <cell r="E22" t="str">
            <v xml:space="preserve">Hjort </v>
          </cell>
          <cell r="F22" t="str">
            <v/>
          </cell>
          <cell r="G22" t="str">
            <v/>
          </cell>
          <cell r="H22"/>
          <cell r="I22"/>
          <cell r="J22"/>
          <cell r="K22"/>
          <cell r="L22">
            <v>0</v>
          </cell>
        </row>
        <row r="23">
          <cell r="B23">
            <v>20</v>
          </cell>
          <cell r="C23" t="str">
            <v>KM</v>
          </cell>
          <cell r="D23" t="str">
            <v>25. Stavanger</v>
          </cell>
          <cell r="E23" t="str">
            <v>Jerv</v>
          </cell>
          <cell r="F23" t="str">
            <v/>
          </cell>
          <cell r="G23" t="str">
            <v/>
          </cell>
          <cell r="H23"/>
          <cell r="I23"/>
          <cell r="J23"/>
          <cell r="K23"/>
          <cell r="L23">
            <v>0</v>
          </cell>
        </row>
        <row r="24">
          <cell r="B24">
            <v>23</v>
          </cell>
          <cell r="C24" t="str">
            <v>NSF</v>
          </cell>
          <cell r="D24" t="str">
            <v>Hinna</v>
          </cell>
          <cell r="E24" t="str">
            <v>Blålyn</v>
          </cell>
          <cell r="F24" t="str">
            <v/>
          </cell>
          <cell r="G24" t="str">
            <v/>
          </cell>
          <cell r="H24"/>
          <cell r="I24"/>
          <cell r="J24"/>
          <cell r="K24"/>
          <cell r="L24">
            <v>0</v>
          </cell>
        </row>
        <row r="25">
          <cell r="B25">
            <v>24</v>
          </cell>
          <cell r="C25" t="str">
            <v>NSF</v>
          </cell>
          <cell r="D25" t="str">
            <v>2. Sandnes sjø</v>
          </cell>
          <cell r="E25" t="str">
            <v>Nordsjø</v>
          </cell>
          <cell r="F25" t="str">
            <v/>
          </cell>
          <cell r="G25" t="str">
            <v/>
          </cell>
          <cell r="H25"/>
          <cell r="I25"/>
          <cell r="J25"/>
          <cell r="K25"/>
          <cell r="L25">
            <v>0</v>
          </cell>
        </row>
        <row r="26">
          <cell r="B26">
            <v>25</v>
          </cell>
          <cell r="C26" t="str">
            <v>NSF</v>
          </cell>
          <cell r="D26" t="str">
            <v>Strand Jørpeland</v>
          </cell>
          <cell r="E26" t="str">
            <v>Nyperose</v>
          </cell>
          <cell r="F26" t="str">
            <v/>
          </cell>
          <cell r="G26" t="str">
            <v/>
          </cell>
          <cell r="H26"/>
          <cell r="I26"/>
          <cell r="J26"/>
          <cell r="K26"/>
          <cell r="L26">
            <v>0</v>
          </cell>
        </row>
        <row r="27">
          <cell r="B27">
            <v>26</v>
          </cell>
          <cell r="C27" t="str">
            <v>KM</v>
          </cell>
          <cell r="D27" t="str">
            <v>Jørpeland</v>
          </cell>
          <cell r="E27" t="str">
            <v>Panda</v>
          </cell>
          <cell r="F27" t="str">
            <v/>
          </cell>
          <cell r="G27" t="str">
            <v/>
          </cell>
          <cell r="H27"/>
          <cell r="I27"/>
          <cell r="J27"/>
          <cell r="K27"/>
          <cell r="L27">
            <v>0</v>
          </cell>
        </row>
        <row r="28">
          <cell r="B28">
            <v>27</v>
          </cell>
          <cell r="C28" t="str">
            <v>NSF</v>
          </cell>
          <cell r="D28" t="str">
            <v xml:space="preserve">Madla </v>
          </cell>
          <cell r="E28" t="str">
            <v>Ulv</v>
          </cell>
          <cell r="F28" t="str">
            <v/>
          </cell>
          <cell r="G28" t="str">
            <v/>
          </cell>
          <cell r="H28"/>
          <cell r="I28"/>
          <cell r="J28"/>
          <cell r="K28"/>
          <cell r="L28">
            <v>0</v>
          </cell>
        </row>
        <row r="29">
          <cell r="B29">
            <v>28</v>
          </cell>
          <cell r="C29" t="str">
            <v>KM</v>
          </cell>
          <cell r="D29" t="str">
            <v>Bryne</v>
          </cell>
          <cell r="E29" t="str">
            <v>Quatturo</v>
          </cell>
          <cell r="F29" t="str">
            <v/>
          </cell>
          <cell r="G29" t="str">
            <v/>
          </cell>
          <cell r="H29"/>
          <cell r="I29"/>
          <cell r="J29"/>
          <cell r="K29"/>
          <cell r="L29">
            <v>0</v>
          </cell>
        </row>
        <row r="30">
          <cell r="B30">
            <v>29</v>
          </cell>
          <cell r="C30" t="str">
            <v>NSF</v>
          </cell>
          <cell r="D30" t="str">
            <v>Randaberg</v>
          </cell>
          <cell r="E30" t="str">
            <v>Røyskatt</v>
          </cell>
          <cell r="F30" t="str">
            <v/>
          </cell>
          <cell r="G30" t="str">
            <v/>
          </cell>
          <cell r="H30"/>
          <cell r="I30"/>
          <cell r="J30"/>
          <cell r="K30"/>
          <cell r="L30">
            <v>0</v>
          </cell>
        </row>
        <row r="31">
          <cell r="B31">
            <v>30</v>
          </cell>
          <cell r="C31" t="str">
            <v>KM</v>
          </cell>
          <cell r="D31" t="str">
            <v>Bogafjell</v>
          </cell>
          <cell r="E31" t="str">
            <v>Hakkespett</v>
          </cell>
          <cell r="F31" t="str">
            <v/>
          </cell>
          <cell r="G31" t="str">
            <v/>
          </cell>
          <cell r="H31"/>
          <cell r="I31"/>
          <cell r="J31"/>
          <cell r="K31"/>
          <cell r="L31">
            <v>0</v>
          </cell>
        </row>
        <row r="32">
          <cell r="B32">
            <v>31</v>
          </cell>
          <cell r="C32" t="str">
            <v>NSF</v>
          </cell>
          <cell r="D32" t="str">
            <v>Tasta</v>
          </cell>
          <cell r="E32" t="str">
            <v>Rev</v>
          </cell>
          <cell r="F32" t="str">
            <v/>
          </cell>
          <cell r="G32" t="str">
            <v/>
          </cell>
          <cell r="H32"/>
          <cell r="I32"/>
          <cell r="J32"/>
          <cell r="K32"/>
          <cell r="L32">
            <v>0</v>
          </cell>
        </row>
        <row r="33">
          <cell r="B33">
            <v>32</v>
          </cell>
          <cell r="C33"/>
          <cell r="D33"/>
          <cell r="E33"/>
          <cell r="F33" t="str">
            <v/>
          </cell>
          <cell r="G33" t="str">
            <v/>
          </cell>
          <cell r="H33"/>
          <cell r="I33"/>
          <cell r="J33"/>
          <cell r="K33"/>
          <cell r="L33">
            <v>0</v>
          </cell>
        </row>
        <row r="34">
          <cell r="B34">
            <v>33</v>
          </cell>
          <cell r="C34" t="str">
            <v>NSF</v>
          </cell>
          <cell r="D34" t="str">
            <v>Hinna</v>
          </cell>
          <cell r="E34" t="str">
            <v>Saueflokken</v>
          </cell>
          <cell r="F34" t="str">
            <v/>
          </cell>
          <cell r="G34" t="str">
            <v/>
          </cell>
          <cell r="H34"/>
          <cell r="I34"/>
          <cell r="J34"/>
          <cell r="K34"/>
          <cell r="L34">
            <v>0</v>
          </cell>
        </row>
        <row r="35">
          <cell r="B35">
            <v>34</v>
          </cell>
          <cell r="C35" t="str">
            <v>NSF</v>
          </cell>
          <cell r="D35" t="str">
            <v>Strand Jørpeland</v>
          </cell>
          <cell r="E35" t="str">
            <v>Skilpadde</v>
          </cell>
          <cell r="F35" t="str">
            <v/>
          </cell>
          <cell r="G35" t="str">
            <v/>
          </cell>
          <cell r="H35"/>
          <cell r="I35"/>
          <cell r="J35"/>
          <cell r="K35"/>
          <cell r="L35">
            <v>0</v>
          </cell>
        </row>
        <row r="36">
          <cell r="B36">
            <v>35</v>
          </cell>
          <cell r="C36" t="str">
            <v>NSF</v>
          </cell>
          <cell r="D36" t="str">
            <v>1. Sandnes</v>
          </cell>
          <cell r="E36" t="str">
            <v>Tiur</v>
          </cell>
          <cell r="F36" t="str">
            <v/>
          </cell>
          <cell r="G36" t="str">
            <v/>
          </cell>
          <cell r="H36"/>
          <cell r="I36"/>
          <cell r="J36"/>
          <cell r="K36"/>
          <cell r="L36">
            <v>0</v>
          </cell>
        </row>
        <row r="37">
          <cell r="B37">
            <v>36</v>
          </cell>
          <cell r="C37" t="str">
            <v>NSF</v>
          </cell>
          <cell r="D37" t="str">
            <v>Egersund FA</v>
          </cell>
          <cell r="E37" t="str">
            <v>Ulv</v>
          </cell>
          <cell r="F37" t="str">
            <v/>
          </cell>
          <cell r="G37" t="str">
            <v/>
          </cell>
          <cell r="H37"/>
          <cell r="I37"/>
          <cell r="J37"/>
          <cell r="K37"/>
          <cell r="L37">
            <v>0</v>
          </cell>
        </row>
        <row r="38">
          <cell r="B38">
            <v>37</v>
          </cell>
          <cell r="C38" t="str">
            <v>KM</v>
          </cell>
          <cell r="D38" t="str">
            <v>25. Stavanger</v>
          </cell>
          <cell r="E38" t="str">
            <v xml:space="preserve">Gaupe </v>
          </cell>
          <cell r="F38" t="str">
            <v/>
          </cell>
          <cell r="G38" t="str">
            <v/>
          </cell>
          <cell r="H38"/>
          <cell r="I38"/>
          <cell r="J38"/>
          <cell r="K38"/>
          <cell r="L38">
            <v>0</v>
          </cell>
        </row>
        <row r="39">
          <cell r="B39">
            <v>38</v>
          </cell>
          <cell r="C39" t="str">
            <v>NSF</v>
          </cell>
          <cell r="D39" t="str">
            <v>Bryne</v>
          </cell>
          <cell r="E39" t="str">
            <v>Ulv</v>
          </cell>
          <cell r="F39" t="str">
            <v/>
          </cell>
          <cell r="G39" t="str">
            <v/>
          </cell>
          <cell r="H39"/>
          <cell r="I39"/>
          <cell r="J39"/>
          <cell r="K39"/>
          <cell r="L39">
            <v>0</v>
          </cell>
        </row>
        <row r="40">
          <cell r="B40">
            <v>39</v>
          </cell>
          <cell r="C40" t="str">
            <v>KM</v>
          </cell>
          <cell r="D40" t="str">
            <v>Rennesøy</v>
          </cell>
          <cell r="E40" t="str">
            <v>Piggsvin</v>
          </cell>
          <cell r="F40" t="str">
            <v/>
          </cell>
          <cell r="G40" t="str">
            <v/>
          </cell>
          <cell r="H40"/>
          <cell r="I40"/>
          <cell r="J40"/>
          <cell r="K40"/>
          <cell r="L40">
            <v>0</v>
          </cell>
        </row>
        <row r="41">
          <cell r="B41">
            <v>40</v>
          </cell>
          <cell r="C41" t="str">
            <v>NSF</v>
          </cell>
          <cell r="D41" t="str">
            <v>Riska</v>
          </cell>
          <cell r="E41" t="str">
            <v>Ørn</v>
          </cell>
          <cell r="F41" t="str">
            <v/>
          </cell>
          <cell r="G41" t="str">
            <v/>
          </cell>
          <cell r="H41"/>
          <cell r="I41"/>
          <cell r="J41"/>
          <cell r="K41"/>
          <cell r="L41">
            <v>0</v>
          </cell>
        </row>
        <row r="42">
          <cell r="B42">
            <v>41</v>
          </cell>
          <cell r="C42" t="str">
            <v>NSF</v>
          </cell>
          <cell r="D42" t="str">
            <v>Hundvåg</v>
          </cell>
          <cell r="E42" t="str">
            <v>Rev</v>
          </cell>
          <cell r="F42" t="str">
            <v/>
          </cell>
          <cell r="G42" t="str">
            <v/>
          </cell>
          <cell r="H42"/>
          <cell r="I42"/>
          <cell r="J42"/>
          <cell r="K42"/>
          <cell r="L42">
            <v>0</v>
          </cell>
        </row>
        <row r="43">
          <cell r="B43">
            <v>42</v>
          </cell>
          <cell r="C43" t="str">
            <v>NSF</v>
          </cell>
          <cell r="D43" t="str">
            <v>1. Sandnes</v>
          </cell>
          <cell r="E43" t="str">
            <v>Ulv</v>
          </cell>
          <cell r="F43" t="str">
            <v/>
          </cell>
          <cell r="G43" t="str">
            <v/>
          </cell>
          <cell r="H43"/>
          <cell r="I43"/>
          <cell r="J43"/>
          <cell r="K43"/>
          <cell r="L43">
            <v>0</v>
          </cell>
        </row>
        <row r="44">
          <cell r="B44">
            <v>43</v>
          </cell>
          <cell r="C44" t="str">
            <v>KM</v>
          </cell>
          <cell r="D44" t="str">
            <v>Ålgård</v>
          </cell>
          <cell r="E44" t="str">
            <v>Falk</v>
          </cell>
          <cell r="F44" t="str">
            <v/>
          </cell>
          <cell r="G44" t="str">
            <v/>
          </cell>
          <cell r="H44"/>
          <cell r="I44"/>
          <cell r="J44"/>
          <cell r="K44"/>
          <cell r="L44">
            <v>0</v>
          </cell>
        </row>
      </sheetData>
      <sheetData sheetId="7">
        <row r="4">
          <cell r="B4">
            <v>1</v>
          </cell>
          <cell r="C4" t="str">
            <v>KM</v>
          </cell>
          <cell r="D4" t="str">
            <v>Sunde</v>
          </cell>
          <cell r="E4" t="str">
            <v>Villjentene</v>
          </cell>
          <cell r="F4"/>
          <cell r="G4"/>
          <cell r="H4"/>
        </row>
        <row r="5">
          <cell r="B5">
            <v>3</v>
          </cell>
          <cell r="C5" t="str">
            <v>KM</v>
          </cell>
          <cell r="D5" t="str">
            <v>Jørpeland</v>
          </cell>
          <cell r="E5" t="str">
            <v>Pyropanda</v>
          </cell>
          <cell r="F5" t="str">
            <v/>
          </cell>
          <cell r="G5" t="str">
            <v/>
          </cell>
          <cell r="H5"/>
        </row>
        <row r="6">
          <cell r="B6">
            <v>4</v>
          </cell>
          <cell r="C6" t="str">
            <v>KM</v>
          </cell>
          <cell r="D6" t="str">
            <v>Jørpeland</v>
          </cell>
          <cell r="E6" t="str">
            <v>Gaffagang</v>
          </cell>
          <cell r="F6" t="str">
            <v/>
          </cell>
          <cell r="G6" t="str">
            <v/>
          </cell>
          <cell r="H6"/>
        </row>
        <row r="7">
          <cell r="B7">
            <v>5</v>
          </cell>
          <cell r="C7" t="str">
            <v>KM</v>
          </cell>
          <cell r="D7" t="str">
            <v>Jørpeland</v>
          </cell>
          <cell r="E7" t="str">
            <v>Blå flamingo</v>
          </cell>
          <cell r="F7" t="str">
            <v/>
          </cell>
          <cell r="G7" t="str">
            <v/>
          </cell>
          <cell r="H7"/>
        </row>
        <row r="8">
          <cell r="B8">
            <v>6</v>
          </cell>
          <cell r="C8" t="str">
            <v>KM</v>
          </cell>
          <cell r="D8" t="str">
            <v>Gand</v>
          </cell>
          <cell r="E8" t="str">
            <v>Havørn</v>
          </cell>
          <cell r="F8" t="str">
            <v/>
          </cell>
          <cell r="G8" t="str">
            <v/>
          </cell>
          <cell r="H8"/>
        </row>
        <row r="9">
          <cell r="B9">
            <v>7</v>
          </cell>
          <cell r="C9" t="str">
            <v>KM</v>
          </cell>
          <cell r="D9" t="str">
            <v>Gand</v>
          </cell>
          <cell r="E9" t="str">
            <v>Lemen</v>
          </cell>
          <cell r="F9" t="str">
            <v/>
          </cell>
          <cell r="G9" t="str">
            <v/>
          </cell>
          <cell r="H9"/>
        </row>
        <row r="10">
          <cell r="B10">
            <v>8</v>
          </cell>
          <cell r="C10" t="str">
            <v>KM</v>
          </cell>
          <cell r="D10" t="str">
            <v>Gand</v>
          </cell>
          <cell r="E10" t="str">
            <v>Sau</v>
          </cell>
          <cell r="F10" t="str">
            <v/>
          </cell>
          <cell r="G10" t="str">
            <v/>
          </cell>
          <cell r="H10"/>
        </row>
        <row r="11">
          <cell r="B11">
            <v>9</v>
          </cell>
          <cell r="C11" t="str">
            <v>KM</v>
          </cell>
          <cell r="D11" t="str">
            <v>Bryne</v>
          </cell>
          <cell r="E11" t="str">
            <v>Fluesoppene</v>
          </cell>
          <cell r="F11" t="str">
            <v/>
          </cell>
          <cell r="G11" t="str">
            <v/>
          </cell>
          <cell r="H11"/>
        </row>
        <row r="12">
          <cell r="B12">
            <v>10</v>
          </cell>
          <cell r="C12" t="str">
            <v>KM</v>
          </cell>
          <cell r="D12" t="str">
            <v>Bryne</v>
          </cell>
          <cell r="E12" t="str">
            <v>Gaupene</v>
          </cell>
          <cell r="F12" t="str">
            <v/>
          </cell>
          <cell r="G12" t="str">
            <v/>
          </cell>
          <cell r="H12"/>
        </row>
        <row r="13">
          <cell r="B13">
            <v>11</v>
          </cell>
          <cell r="C13" t="str">
            <v>KM</v>
          </cell>
          <cell r="D13" t="str">
            <v>Bryne</v>
          </cell>
          <cell r="E13" t="str">
            <v>Ulvane</v>
          </cell>
          <cell r="F13" t="str">
            <v/>
          </cell>
          <cell r="G13" t="str">
            <v/>
          </cell>
          <cell r="H13"/>
        </row>
        <row r="14">
          <cell r="B14">
            <v>12</v>
          </cell>
          <cell r="C14" t="str">
            <v>KM</v>
          </cell>
          <cell r="D14" t="str">
            <v>Bryne</v>
          </cell>
          <cell r="E14" t="str">
            <v>Haukane</v>
          </cell>
          <cell r="F14" t="str">
            <v/>
          </cell>
          <cell r="G14" t="str">
            <v/>
          </cell>
          <cell r="H14"/>
        </row>
        <row r="15">
          <cell r="B15">
            <v>13</v>
          </cell>
          <cell r="C15" t="str">
            <v>KM</v>
          </cell>
          <cell r="D15" t="str">
            <v>25. Stavanger</v>
          </cell>
          <cell r="E15" t="str">
            <v>Jerv</v>
          </cell>
          <cell r="F15" t="str">
            <v/>
          </cell>
          <cell r="G15" t="str">
            <v/>
          </cell>
          <cell r="H15"/>
        </row>
        <row r="16">
          <cell r="B16">
            <v>14</v>
          </cell>
          <cell r="C16" t="str">
            <v>KM</v>
          </cell>
          <cell r="D16" t="str">
            <v>Hinna</v>
          </cell>
          <cell r="E16" t="str">
            <v>Hetti, Letti og Netti</v>
          </cell>
          <cell r="F16" t="str">
            <v/>
          </cell>
          <cell r="G16" t="str">
            <v/>
          </cell>
          <cell r="H16"/>
        </row>
        <row r="17">
          <cell r="B17">
            <v>15</v>
          </cell>
          <cell r="C17" t="str">
            <v>NSF</v>
          </cell>
          <cell r="D17" t="str">
            <v>1. Lura</v>
          </cell>
          <cell r="E17" t="str">
            <v>Apekatt</v>
          </cell>
          <cell r="F17" t="str">
            <v/>
          </cell>
          <cell r="G17" t="str">
            <v/>
          </cell>
          <cell r="H17"/>
        </row>
        <row r="18">
          <cell r="B18">
            <v>16</v>
          </cell>
          <cell r="C18" t="str">
            <v>NSF</v>
          </cell>
          <cell r="D18" t="str">
            <v>1.Lura</v>
          </cell>
          <cell r="E18" t="str">
            <v>Skjeggkre</v>
          </cell>
          <cell r="F18" t="str">
            <v/>
          </cell>
          <cell r="G18" t="str">
            <v/>
          </cell>
          <cell r="H18"/>
        </row>
        <row r="19">
          <cell r="B19">
            <v>17</v>
          </cell>
          <cell r="C19" t="str">
            <v>NSF</v>
          </cell>
          <cell r="D19" t="str">
            <v>1. Sandnes</v>
          </cell>
          <cell r="E19" t="str">
            <v>Falk</v>
          </cell>
          <cell r="F19" t="str">
            <v/>
          </cell>
          <cell r="G19" t="str">
            <v/>
          </cell>
          <cell r="H19"/>
        </row>
        <row r="20">
          <cell r="B20">
            <v>18</v>
          </cell>
          <cell r="C20" t="str">
            <v>NSF</v>
          </cell>
          <cell r="D20" t="str">
            <v>1. Sandnes</v>
          </cell>
          <cell r="E20" t="str">
            <v>Ørn</v>
          </cell>
          <cell r="F20" t="str">
            <v/>
          </cell>
          <cell r="G20" t="str">
            <v/>
          </cell>
          <cell r="H20"/>
        </row>
        <row r="21">
          <cell r="B21">
            <v>19</v>
          </cell>
          <cell r="C21" t="str">
            <v>NSF</v>
          </cell>
          <cell r="D21" t="str">
            <v>1. Sandnes</v>
          </cell>
          <cell r="E21" t="str">
            <v>Haukespett</v>
          </cell>
          <cell r="F21" t="str">
            <v/>
          </cell>
          <cell r="G21" t="str">
            <v/>
          </cell>
          <cell r="H21"/>
        </row>
        <row r="22">
          <cell r="B22">
            <v>20</v>
          </cell>
          <cell r="C22" t="str">
            <v>NSF</v>
          </cell>
          <cell r="D22" t="str">
            <v>1. Sandnes</v>
          </cell>
          <cell r="E22" t="str">
            <v>Snøur</v>
          </cell>
          <cell r="F22" t="str">
            <v/>
          </cell>
          <cell r="G22" t="str">
            <v/>
          </cell>
          <cell r="H22"/>
        </row>
        <row r="23">
          <cell r="B23">
            <v>21</v>
          </cell>
          <cell r="C23" t="str">
            <v>NSF</v>
          </cell>
          <cell r="D23" t="str">
            <v>1. Sandnes</v>
          </cell>
          <cell r="E23" t="str">
            <v>Rev</v>
          </cell>
          <cell r="F23" t="str">
            <v/>
          </cell>
          <cell r="G23" t="str">
            <v/>
          </cell>
          <cell r="H23"/>
        </row>
        <row r="24">
          <cell r="B24">
            <v>22</v>
          </cell>
          <cell r="C24" t="str">
            <v>NSF</v>
          </cell>
          <cell r="D24" t="str">
            <v>1.Sandnes</v>
          </cell>
          <cell r="E24" t="str">
            <v>Elg</v>
          </cell>
          <cell r="F24" t="str">
            <v/>
          </cell>
          <cell r="G24" t="str">
            <v/>
          </cell>
          <cell r="H24"/>
        </row>
        <row r="25">
          <cell r="B25">
            <v>23</v>
          </cell>
          <cell r="C25" t="str">
            <v>NSF</v>
          </cell>
          <cell r="D25" t="str">
            <v>1.Sandnes</v>
          </cell>
          <cell r="E25" t="str">
            <v>Ulv</v>
          </cell>
          <cell r="F25" t="str">
            <v/>
          </cell>
          <cell r="G25" t="str">
            <v/>
          </cell>
          <cell r="H25"/>
        </row>
        <row r="26">
          <cell r="B26">
            <v>24</v>
          </cell>
          <cell r="C26" t="str">
            <v>NSF</v>
          </cell>
          <cell r="D26" t="str">
            <v>1.Sandnes</v>
          </cell>
          <cell r="E26" t="str">
            <v>Jerv</v>
          </cell>
          <cell r="F26" t="str">
            <v/>
          </cell>
          <cell r="G26" t="str">
            <v/>
          </cell>
          <cell r="H26"/>
        </row>
        <row r="27">
          <cell r="B27">
            <v>25</v>
          </cell>
          <cell r="C27" t="str">
            <v>NSF</v>
          </cell>
          <cell r="D27" t="str">
            <v>2. Sandnes Sjø</v>
          </cell>
          <cell r="E27" t="str">
            <v>Di Esel</v>
          </cell>
          <cell r="F27" t="str">
            <v/>
          </cell>
          <cell r="G27" t="str">
            <v/>
          </cell>
          <cell r="H27"/>
        </row>
        <row r="28">
          <cell r="B28">
            <v>26</v>
          </cell>
          <cell r="C28" t="str">
            <v>NSF</v>
          </cell>
          <cell r="D28" t="str">
            <v>2. Sandnes Sjø</v>
          </cell>
          <cell r="E28" t="str">
            <v>Blyfri</v>
          </cell>
          <cell r="F28" t="str">
            <v/>
          </cell>
          <cell r="G28" t="str">
            <v/>
          </cell>
          <cell r="H28"/>
        </row>
        <row r="29">
          <cell r="B29">
            <v>27</v>
          </cell>
          <cell r="C29" t="str">
            <v>NSF</v>
          </cell>
          <cell r="D29" t="str">
            <v>2. Stavanger</v>
          </cell>
          <cell r="E29" t="str">
            <v>Ørn</v>
          </cell>
          <cell r="F29" t="str">
            <v/>
          </cell>
          <cell r="G29" t="str">
            <v/>
          </cell>
          <cell r="H29"/>
        </row>
        <row r="30">
          <cell r="B30">
            <v>28</v>
          </cell>
          <cell r="C30" t="str">
            <v>NSF</v>
          </cell>
          <cell r="D30" t="str">
            <v>Egersund FA</v>
          </cell>
          <cell r="E30" t="str">
            <v>Ulv</v>
          </cell>
          <cell r="F30" t="str">
            <v/>
          </cell>
          <cell r="G30" t="str">
            <v/>
          </cell>
          <cell r="H30"/>
        </row>
        <row r="31">
          <cell r="B31">
            <v>29</v>
          </cell>
          <cell r="C31" t="str">
            <v>NSF</v>
          </cell>
          <cell r="D31" t="str">
            <v>Egersund FA</v>
          </cell>
          <cell r="E31" t="str">
            <v>Hakkespett</v>
          </cell>
          <cell r="F31" t="str">
            <v/>
          </cell>
          <cell r="G31" t="str">
            <v/>
          </cell>
          <cell r="H31"/>
        </row>
        <row r="32">
          <cell r="B32">
            <v>30</v>
          </cell>
          <cell r="C32" t="str">
            <v>NSF</v>
          </cell>
          <cell r="D32" t="str">
            <v>Hinna Speidergruppe</v>
          </cell>
          <cell r="E32" t="str">
            <v>Corona Hunters</v>
          </cell>
          <cell r="F32" t="str">
            <v/>
          </cell>
          <cell r="G32" t="str">
            <v/>
          </cell>
          <cell r="H32"/>
        </row>
        <row r="33">
          <cell r="B33">
            <v>31</v>
          </cell>
          <cell r="C33" t="str">
            <v>NSF</v>
          </cell>
          <cell r="D33" t="str">
            <v>Hinna Speidergruppe</v>
          </cell>
          <cell r="E33" t="str">
            <v>DuFårAldriVite</v>
          </cell>
          <cell r="F33" t="str">
            <v/>
          </cell>
          <cell r="G33" t="str">
            <v/>
          </cell>
          <cell r="H33"/>
        </row>
        <row r="34">
          <cell r="B34">
            <v>32</v>
          </cell>
          <cell r="C34" t="str">
            <v>NSF</v>
          </cell>
          <cell r="D34" t="str">
            <v>Kverneland</v>
          </cell>
          <cell r="E34" t="str">
            <v>Rev (rosarevepanter)</v>
          </cell>
          <cell r="F34" t="str">
            <v/>
          </cell>
          <cell r="G34" t="str">
            <v/>
          </cell>
          <cell r="H34"/>
        </row>
        <row r="35">
          <cell r="B35">
            <v>33</v>
          </cell>
          <cell r="C35" t="str">
            <v>NSF</v>
          </cell>
          <cell r="D35" t="str">
            <v>Lye Blåkorps</v>
          </cell>
          <cell r="E35" t="str">
            <v>Hedvig</v>
          </cell>
          <cell r="F35" t="str">
            <v/>
          </cell>
          <cell r="G35" t="str">
            <v/>
          </cell>
          <cell r="H35"/>
        </row>
        <row r="36">
          <cell r="B36">
            <v>34</v>
          </cell>
          <cell r="C36" t="str">
            <v>NSF</v>
          </cell>
          <cell r="D36" t="str">
            <v>Madla Speidergruppe</v>
          </cell>
          <cell r="E36" t="str">
            <v>Spekkhogger</v>
          </cell>
          <cell r="F36" t="str">
            <v/>
          </cell>
          <cell r="G36" t="str">
            <v/>
          </cell>
          <cell r="H36"/>
        </row>
        <row r="37">
          <cell r="B37">
            <v>35</v>
          </cell>
          <cell r="C37" t="str">
            <v>NSF</v>
          </cell>
          <cell r="D37" t="str">
            <v>Mastra Sjøspeidergruppe</v>
          </cell>
          <cell r="E37" t="str">
            <v>Ørn</v>
          </cell>
          <cell r="F37" t="str">
            <v/>
          </cell>
          <cell r="G37" t="str">
            <v/>
          </cell>
          <cell r="H37"/>
        </row>
        <row r="38">
          <cell r="B38">
            <v>36</v>
          </cell>
          <cell r="C38" t="str">
            <v>NSF</v>
          </cell>
          <cell r="D38" t="str">
            <v>Mastra Sjøspeidergruppe</v>
          </cell>
          <cell r="E38" t="str">
            <v>Havørn/Blåhval</v>
          </cell>
          <cell r="F38" t="str">
            <v/>
          </cell>
          <cell r="G38" t="str">
            <v/>
          </cell>
          <cell r="H38"/>
        </row>
        <row r="39">
          <cell r="B39">
            <v>37</v>
          </cell>
          <cell r="C39" t="str">
            <v>NSF</v>
          </cell>
          <cell r="D39" t="str">
            <v>Riska Speidergruppe</v>
          </cell>
          <cell r="E39" t="str">
            <v>Hjort</v>
          </cell>
          <cell r="F39" t="str">
            <v/>
          </cell>
          <cell r="G39" t="str">
            <v/>
          </cell>
          <cell r="H39"/>
        </row>
        <row r="40">
          <cell r="B40">
            <v>38</v>
          </cell>
          <cell r="C40" t="str">
            <v>NSF</v>
          </cell>
          <cell r="D40" t="str">
            <v>Riska Speidergruppe</v>
          </cell>
          <cell r="E40" t="str">
            <v>Rådyr</v>
          </cell>
          <cell r="F40" t="str">
            <v/>
          </cell>
          <cell r="G40" t="str">
            <v/>
          </cell>
          <cell r="H40"/>
        </row>
        <row r="41">
          <cell r="B41">
            <v>39</v>
          </cell>
          <cell r="C41" t="str">
            <v>NSF</v>
          </cell>
          <cell r="D41" t="str">
            <v>Tasta Speidergruppe</v>
          </cell>
          <cell r="E41" t="str">
            <v>Fjellrev</v>
          </cell>
          <cell r="F41" t="str">
            <v/>
          </cell>
          <cell r="G41" t="str">
            <v/>
          </cell>
          <cell r="H41"/>
        </row>
        <row r="42">
          <cell r="B42">
            <v>40</v>
          </cell>
          <cell r="C42" t="str">
            <v>KM</v>
          </cell>
          <cell r="D42" t="str">
            <v>trukket seg</v>
          </cell>
          <cell r="E42" t="str">
            <v/>
          </cell>
          <cell r="F42" t="str">
            <v/>
          </cell>
          <cell r="G42" t="str">
            <v/>
          </cell>
          <cell r="H42"/>
        </row>
        <row r="43">
          <cell r="B43">
            <v>41</v>
          </cell>
          <cell r="C43" t="str">
            <v>KM</v>
          </cell>
          <cell r="D43" t="str">
            <v>trukket seg</v>
          </cell>
          <cell r="E43" t="str">
            <v/>
          </cell>
          <cell r="F43" t="str">
            <v/>
          </cell>
          <cell r="G43" t="str">
            <v/>
          </cell>
          <cell r="H43"/>
        </row>
        <row r="44">
          <cell r="B44">
            <v>42</v>
          </cell>
          <cell r="C44" t="str">
            <v>KM</v>
          </cell>
          <cell r="D44" t="str">
            <v>trukket seg</v>
          </cell>
          <cell r="E44" t="str">
            <v/>
          </cell>
          <cell r="F44" t="str">
            <v/>
          </cell>
          <cell r="G44" t="str">
            <v/>
          </cell>
          <cell r="H44"/>
        </row>
      </sheetData>
      <sheetData sheetId="8">
        <row r="4">
          <cell r="B4">
            <v>1</v>
          </cell>
          <cell r="C4" t="str">
            <v>KM</v>
          </cell>
          <cell r="D4" t="str">
            <v>Sunde</v>
          </cell>
          <cell r="E4" t="str">
            <v>Villjentene</v>
          </cell>
          <cell r="F4" t="str">
            <v/>
          </cell>
          <cell r="G4" t="str">
            <v/>
          </cell>
          <cell r="H4"/>
          <cell r="I4"/>
          <cell r="J4">
            <v>0</v>
          </cell>
        </row>
        <row r="5">
          <cell r="B5">
            <v>2</v>
          </cell>
          <cell r="C5" t="str">
            <v>KM</v>
          </cell>
          <cell r="D5" t="str">
            <v>Jørpeland</v>
          </cell>
          <cell r="E5" t="str">
            <v>Pyropanda</v>
          </cell>
          <cell r="F5" t="str">
            <v/>
          </cell>
          <cell r="G5" t="str">
            <v/>
          </cell>
          <cell r="H5"/>
          <cell r="I5"/>
          <cell r="J5">
            <v>0</v>
          </cell>
        </row>
        <row r="6">
          <cell r="B6">
            <v>3</v>
          </cell>
          <cell r="C6" t="str">
            <v>KM</v>
          </cell>
          <cell r="D6" t="str">
            <v>Jørpeland</v>
          </cell>
          <cell r="E6" t="str">
            <v>Gaffagang</v>
          </cell>
          <cell r="F6" t="str">
            <v/>
          </cell>
          <cell r="G6" t="str">
            <v/>
          </cell>
          <cell r="H6"/>
          <cell r="I6"/>
          <cell r="J6">
            <v>0</v>
          </cell>
        </row>
        <row r="7">
          <cell r="B7">
            <v>4</v>
          </cell>
          <cell r="C7" t="str">
            <v>KM</v>
          </cell>
          <cell r="D7" t="str">
            <v>Jørpeland</v>
          </cell>
          <cell r="E7" t="str">
            <v>Blå flamingo</v>
          </cell>
          <cell r="F7" t="str">
            <v/>
          </cell>
          <cell r="G7" t="str">
            <v/>
          </cell>
          <cell r="H7"/>
          <cell r="I7"/>
          <cell r="J7">
            <v>0</v>
          </cell>
        </row>
        <row r="8">
          <cell r="B8">
            <v>5</v>
          </cell>
          <cell r="C8" t="str">
            <v>KM</v>
          </cell>
          <cell r="D8" t="str">
            <v>Gand</v>
          </cell>
          <cell r="E8" t="str">
            <v>Havørn</v>
          </cell>
          <cell r="F8" t="str">
            <v/>
          </cell>
          <cell r="G8" t="str">
            <v/>
          </cell>
          <cell r="H8"/>
          <cell r="I8"/>
          <cell r="J8">
            <v>0</v>
          </cell>
        </row>
        <row r="9">
          <cell r="B9">
            <v>6</v>
          </cell>
          <cell r="C9" t="str">
            <v>KM</v>
          </cell>
          <cell r="D9" t="str">
            <v>Gand</v>
          </cell>
          <cell r="E9" t="str">
            <v>Lemen</v>
          </cell>
          <cell r="F9" t="str">
            <v/>
          </cell>
          <cell r="G9" t="str">
            <v/>
          </cell>
          <cell r="H9"/>
          <cell r="I9"/>
          <cell r="J9">
            <v>0</v>
          </cell>
        </row>
        <row r="10">
          <cell r="B10">
            <v>7</v>
          </cell>
          <cell r="C10" t="str">
            <v>KM</v>
          </cell>
          <cell r="D10" t="str">
            <v>Gand</v>
          </cell>
          <cell r="E10" t="str">
            <v>Sau</v>
          </cell>
          <cell r="F10" t="str">
            <v/>
          </cell>
          <cell r="G10" t="str">
            <v/>
          </cell>
          <cell r="H10"/>
          <cell r="I10"/>
          <cell r="J10">
            <v>0</v>
          </cell>
        </row>
        <row r="11">
          <cell r="B11">
            <v>8</v>
          </cell>
          <cell r="C11" t="str">
            <v>KM</v>
          </cell>
          <cell r="D11" t="str">
            <v>Bryne</v>
          </cell>
          <cell r="E11" t="str">
            <v>Fluesoppene</v>
          </cell>
          <cell r="F11" t="str">
            <v/>
          </cell>
          <cell r="G11" t="str">
            <v/>
          </cell>
          <cell r="H11"/>
          <cell r="I11"/>
          <cell r="J11">
            <v>0</v>
          </cell>
        </row>
        <row r="12">
          <cell r="B12">
            <v>9</v>
          </cell>
          <cell r="C12" t="str">
            <v>KM</v>
          </cell>
          <cell r="D12" t="str">
            <v>Bryne</v>
          </cell>
          <cell r="E12" t="str">
            <v>Gaupene</v>
          </cell>
          <cell r="F12" t="str">
            <v/>
          </cell>
          <cell r="G12" t="str">
            <v/>
          </cell>
          <cell r="H12"/>
          <cell r="I12"/>
          <cell r="J12">
            <v>0</v>
          </cell>
        </row>
        <row r="13">
          <cell r="B13">
            <v>10</v>
          </cell>
          <cell r="C13" t="str">
            <v>KM</v>
          </cell>
          <cell r="D13" t="str">
            <v>Bryne</v>
          </cell>
          <cell r="E13" t="str">
            <v>Ulvane</v>
          </cell>
          <cell r="F13" t="str">
            <v/>
          </cell>
          <cell r="G13" t="str">
            <v/>
          </cell>
          <cell r="H13"/>
          <cell r="I13"/>
          <cell r="J13">
            <v>0</v>
          </cell>
        </row>
        <row r="14">
          <cell r="B14">
            <v>11</v>
          </cell>
          <cell r="C14" t="str">
            <v>KM</v>
          </cell>
          <cell r="D14" t="str">
            <v>Bryne</v>
          </cell>
          <cell r="E14" t="str">
            <v>Haukane</v>
          </cell>
          <cell r="F14" t="str">
            <v/>
          </cell>
          <cell r="G14" t="str">
            <v/>
          </cell>
          <cell r="H14"/>
          <cell r="I14"/>
          <cell r="J14">
            <v>0</v>
          </cell>
        </row>
        <row r="15">
          <cell r="B15">
            <v>12</v>
          </cell>
          <cell r="C15" t="str">
            <v>KM</v>
          </cell>
          <cell r="D15" t="str">
            <v>25. Stavanger</v>
          </cell>
          <cell r="E15" t="str">
            <v>Jerv</v>
          </cell>
          <cell r="F15" t="str">
            <v/>
          </cell>
          <cell r="G15" t="str">
            <v/>
          </cell>
          <cell r="H15"/>
          <cell r="I15"/>
          <cell r="J15">
            <v>0</v>
          </cell>
        </row>
        <row r="16">
          <cell r="B16">
            <v>13</v>
          </cell>
          <cell r="C16" t="str">
            <v>KM</v>
          </cell>
          <cell r="D16" t="str">
            <v>Hinna</v>
          </cell>
          <cell r="E16" t="str">
            <v>Hetti, Letti og Netti</v>
          </cell>
          <cell r="F16" t="str">
            <v/>
          </cell>
          <cell r="G16" t="str">
            <v/>
          </cell>
          <cell r="H16"/>
          <cell r="I16"/>
          <cell r="J16">
            <v>0</v>
          </cell>
        </row>
        <row r="17">
          <cell r="B17">
            <v>14</v>
          </cell>
          <cell r="C17" t="str">
            <v>NSF</v>
          </cell>
          <cell r="D17" t="str">
            <v>1. Lura</v>
          </cell>
          <cell r="E17" t="str">
            <v>Apekatt</v>
          </cell>
          <cell r="F17" t="str">
            <v/>
          </cell>
          <cell r="G17" t="str">
            <v/>
          </cell>
          <cell r="H17"/>
          <cell r="I17"/>
          <cell r="J17">
            <v>0</v>
          </cell>
        </row>
        <row r="18">
          <cell r="B18">
            <v>15</v>
          </cell>
          <cell r="C18" t="str">
            <v>NSF</v>
          </cell>
          <cell r="D18" t="str">
            <v>1.Lura</v>
          </cell>
          <cell r="E18" t="str">
            <v>Skjeggkre</v>
          </cell>
          <cell r="F18" t="str">
            <v/>
          </cell>
          <cell r="G18" t="str">
            <v/>
          </cell>
          <cell r="H18"/>
          <cell r="I18"/>
          <cell r="J18">
            <v>0</v>
          </cell>
        </row>
        <row r="19">
          <cell r="B19">
            <v>16</v>
          </cell>
          <cell r="C19" t="str">
            <v>NSF</v>
          </cell>
          <cell r="D19" t="str">
            <v>1. Sandnes</v>
          </cell>
          <cell r="E19" t="str">
            <v>Falk</v>
          </cell>
          <cell r="F19"/>
          <cell r="G19"/>
          <cell r="H19"/>
          <cell r="I19"/>
          <cell r="J19">
            <v>0</v>
          </cell>
        </row>
        <row r="20">
          <cell r="B20">
            <v>17</v>
          </cell>
          <cell r="C20" t="str">
            <v>NSF</v>
          </cell>
          <cell r="D20" t="str">
            <v>1. Sandnes</v>
          </cell>
          <cell r="E20" t="str">
            <v>Ørn</v>
          </cell>
          <cell r="F20" t="str">
            <v/>
          </cell>
          <cell r="G20" t="str">
            <v/>
          </cell>
          <cell r="H20"/>
          <cell r="I20"/>
          <cell r="J20">
            <v>0</v>
          </cell>
        </row>
        <row r="21">
          <cell r="B21">
            <v>18</v>
          </cell>
          <cell r="C21" t="str">
            <v>NSF</v>
          </cell>
          <cell r="D21" t="str">
            <v>1. Sandnes</v>
          </cell>
          <cell r="E21" t="str">
            <v>Haukespett</v>
          </cell>
          <cell r="F21" t="str">
            <v/>
          </cell>
          <cell r="G21" t="str">
            <v/>
          </cell>
          <cell r="H21"/>
          <cell r="I21"/>
          <cell r="J21">
            <v>0</v>
          </cell>
        </row>
        <row r="22">
          <cell r="B22">
            <v>19</v>
          </cell>
          <cell r="C22" t="str">
            <v>NSF</v>
          </cell>
          <cell r="D22" t="str">
            <v>1. Sandnes</v>
          </cell>
          <cell r="E22" t="str">
            <v>Snøur</v>
          </cell>
          <cell r="F22" t="str">
            <v/>
          </cell>
          <cell r="G22" t="str">
            <v/>
          </cell>
          <cell r="H22"/>
          <cell r="I22"/>
          <cell r="J22">
            <v>0</v>
          </cell>
        </row>
        <row r="23">
          <cell r="B23">
            <v>20</v>
          </cell>
          <cell r="C23" t="str">
            <v>NSF</v>
          </cell>
          <cell r="D23" t="str">
            <v>1. Sandnes</v>
          </cell>
          <cell r="E23" t="str">
            <v>Rev</v>
          </cell>
          <cell r="F23"/>
          <cell r="G23"/>
          <cell r="H23"/>
          <cell r="I23"/>
          <cell r="J23">
            <v>0</v>
          </cell>
        </row>
        <row r="24">
          <cell r="B24">
            <v>21</v>
          </cell>
          <cell r="C24" t="str">
            <v>NSF</v>
          </cell>
          <cell r="D24" t="str">
            <v>1.Sandnes</v>
          </cell>
          <cell r="E24" t="str">
            <v>Elg</v>
          </cell>
          <cell r="F24" t="str">
            <v/>
          </cell>
          <cell r="G24" t="str">
            <v/>
          </cell>
          <cell r="H24"/>
          <cell r="I24"/>
          <cell r="J24">
            <v>0</v>
          </cell>
        </row>
        <row r="25">
          <cell r="B25">
            <v>22</v>
          </cell>
          <cell r="C25" t="str">
            <v>NSF</v>
          </cell>
          <cell r="D25" t="str">
            <v>1.Sandnes</v>
          </cell>
          <cell r="E25" t="str">
            <v>Ulv</v>
          </cell>
          <cell r="F25" t="str">
            <v/>
          </cell>
          <cell r="G25" t="str">
            <v/>
          </cell>
          <cell r="H25"/>
          <cell r="I25"/>
          <cell r="J25">
            <v>0</v>
          </cell>
        </row>
        <row r="26">
          <cell r="B26">
            <v>23</v>
          </cell>
          <cell r="C26" t="str">
            <v>NSF</v>
          </cell>
          <cell r="D26" t="str">
            <v>1.Sandnes</v>
          </cell>
          <cell r="E26" t="str">
            <v>Jerv</v>
          </cell>
          <cell r="F26" t="str">
            <v/>
          </cell>
          <cell r="G26" t="str">
            <v/>
          </cell>
          <cell r="H26"/>
          <cell r="I26"/>
          <cell r="J26">
            <v>0</v>
          </cell>
        </row>
        <row r="27">
          <cell r="B27">
            <v>24</v>
          </cell>
          <cell r="C27" t="str">
            <v>NSF</v>
          </cell>
          <cell r="D27" t="str">
            <v>2. Sandnes Sjø</v>
          </cell>
          <cell r="E27" t="str">
            <v>Di Esel</v>
          </cell>
          <cell r="F27" t="str">
            <v/>
          </cell>
          <cell r="G27" t="str">
            <v/>
          </cell>
          <cell r="H27"/>
          <cell r="I27"/>
          <cell r="J27">
            <v>0</v>
          </cell>
        </row>
        <row r="28">
          <cell r="B28">
            <v>25</v>
          </cell>
          <cell r="C28" t="str">
            <v>NSF</v>
          </cell>
          <cell r="D28" t="str">
            <v>2. Sandnes Sjø</v>
          </cell>
          <cell r="E28" t="str">
            <v>Blyfri</v>
          </cell>
          <cell r="F28" t="str">
            <v/>
          </cell>
          <cell r="G28"/>
          <cell r="H28"/>
          <cell r="I28"/>
          <cell r="J28">
            <v>0</v>
          </cell>
        </row>
        <row r="29">
          <cell r="B29">
            <v>26</v>
          </cell>
          <cell r="C29" t="str">
            <v>NSF</v>
          </cell>
          <cell r="D29" t="str">
            <v>2. Stavanger</v>
          </cell>
          <cell r="E29" t="str">
            <v>Ørn</v>
          </cell>
          <cell r="F29" t="str">
            <v/>
          </cell>
          <cell r="G29"/>
          <cell r="H29"/>
          <cell r="I29"/>
          <cell r="J29">
            <v>0</v>
          </cell>
        </row>
        <row r="30">
          <cell r="B30">
            <v>27</v>
          </cell>
          <cell r="C30" t="str">
            <v>NSF</v>
          </cell>
          <cell r="D30" t="str">
            <v>Egersund FA</v>
          </cell>
          <cell r="E30" t="str">
            <v>Ulv</v>
          </cell>
          <cell r="F30" t="str">
            <v/>
          </cell>
          <cell r="G30" t="str">
            <v/>
          </cell>
          <cell r="H30"/>
          <cell r="I30"/>
          <cell r="J30">
            <v>0</v>
          </cell>
        </row>
        <row r="31">
          <cell r="B31">
            <v>28</v>
          </cell>
          <cell r="C31" t="str">
            <v>NSF</v>
          </cell>
          <cell r="D31" t="str">
            <v>Egersund FA</v>
          </cell>
          <cell r="E31" t="str">
            <v>Hakkespett</v>
          </cell>
          <cell r="F31" t="str">
            <v/>
          </cell>
          <cell r="G31" t="str">
            <v/>
          </cell>
          <cell r="H31"/>
          <cell r="I31"/>
          <cell r="J31">
            <v>0</v>
          </cell>
        </row>
        <row r="32">
          <cell r="B32">
            <v>29</v>
          </cell>
          <cell r="C32" t="str">
            <v>NSF</v>
          </cell>
          <cell r="D32" t="str">
            <v>Hinna Speidergruppe</v>
          </cell>
          <cell r="E32" t="str">
            <v>Corona Hunters</v>
          </cell>
          <cell r="F32" t="str">
            <v/>
          </cell>
          <cell r="G32" t="str">
            <v/>
          </cell>
          <cell r="H32"/>
          <cell r="I32"/>
          <cell r="J32">
            <v>0</v>
          </cell>
        </row>
        <row r="33">
          <cell r="B33">
            <v>30</v>
          </cell>
          <cell r="C33" t="str">
            <v>NSF</v>
          </cell>
          <cell r="D33" t="str">
            <v>Hinna Speidergruppe</v>
          </cell>
          <cell r="E33" t="str">
            <v>DuFårAldriVite</v>
          </cell>
          <cell r="F33" t="str">
            <v/>
          </cell>
          <cell r="G33" t="str">
            <v/>
          </cell>
          <cell r="H33"/>
          <cell r="I33"/>
          <cell r="J33">
            <v>0</v>
          </cell>
        </row>
        <row r="34">
          <cell r="B34">
            <v>31</v>
          </cell>
          <cell r="C34" t="str">
            <v>NSF</v>
          </cell>
          <cell r="D34" t="str">
            <v>Kverneland</v>
          </cell>
          <cell r="E34" t="str">
            <v>Rev (rosarevepanter)</v>
          </cell>
          <cell r="F34" t="str">
            <v/>
          </cell>
          <cell r="G34" t="str">
            <v/>
          </cell>
          <cell r="H34"/>
          <cell r="I34"/>
          <cell r="J34">
            <v>0</v>
          </cell>
        </row>
        <row r="35">
          <cell r="B35">
            <v>32</v>
          </cell>
          <cell r="C35" t="str">
            <v>NSF</v>
          </cell>
          <cell r="D35" t="str">
            <v>Lye Blåkorps</v>
          </cell>
          <cell r="E35" t="str">
            <v>Hedvig</v>
          </cell>
          <cell r="F35" t="str">
            <v/>
          </cell>
          <cell r="G35" t="str">
            <v/>
          </cell>
          <cell r="H35"/>
          <cell r="I35"/>
          <cell r="J35">
            <v>0</v>
          </cell>
        </row>
        <row r="36">
          <cell r="B36">
            <v>33</v>
          </cell>
          <cell r="C36" t="str">
            <v>NSF</v>
          </cell>
          <cell r="D36" t="str">
            <v>Madla Speidergruppe</v>
          </cell>
          <cell r="E36" t="str">
            <v>Spekkhogger</v>
          </cell>
          <cell r="F36" t="str">
            <v/>
          </cell>
          <cell r="G36" t="str">
            <v/>
          </cell>
          <cell r="H36"/>
          <cell r="I36"/>
          <cell r="J36">
            <v>0</v>
          </cell>
        </row>
        <row r="37">
          <cell r="B37">
            <v>34</v>
          </cell>
          <cell r="C37" t="str">
            <v>NSF</v>
          </cell>
          <cell r="D37" t="str">
            <v>Mastra Sjøspeidergruppe</v>
          </cell>
          <cell r="E37" t="str">
            <v>Ørn</v>
          </cell>
          <cell r="F37" t="str">
            <v/>
          </cell>
          <cell r="G37" t="str">
            <v/>
          </cell>
          <cell r="H37"/>
          <cell r="I37"/>
          <cell r="J37">
            <v>0</v>
          </cell>
        </row>
        <row r="38">
          <cell r="B38">
            <v>35</v>
          </cell>
          <cell r="C38" t="str">
            <v>NSF</v>
          </cell>
          <cell r="D38" t="str">
            <v>Mastra Sjøspeidergruppe</v>
          </cell>
          <cell r="E38" t="str">
            <v>Havørn/Blåhval</v>
          </cell>
          <cell r="F38" t="str">
            <v/>
          </cell>
          <cell r="G38" t="str">
            <v/>
          </cell>
          <cell r="H38"/>
          <cell r="I38"/>
          <cell r="J38">
            <v>0</v>
          </cell>
        </row>
        <row r="39">
          <cell r="B39">
            <v>36</v>
          </cell>
          <cell r="C39" t="str">
            <v>NSF</v>
          </cell>
          <cell r="D39" t="str">
            <v>Riska Speidergruppe</v>
          </cell>
          <cell r="E39" t="str">
            <v>Hjort</v>
          </cell>
          <cell r="F39" t="str">
            <v/>
          </cell>
          <cell r="G39" t="str">
            <v/>
          </cell>
          <cell r="H39"/>
          <cell r="I39"/>
          <cell r="J39">
            <v>0</v>
          </cell>
        </row>
        <row r="40">
          <cell r="B40">
            <v>37</v>
          </cell>
          <cell r="C40" t="str">
            <v>NSF</v>
          </cell>
          <cell r="D40" t="str">
            <v>Riska Speidergruppe</v>
          </cell>
          <cell r="E40" t="str">
            <v>Rådyr</v>
          </cell>
          <cell r="F40" t="str">
            <v/>
          </cell>
          <cell r="G40" t="str">
            <v/>
          </cell>
          <cell r="H40"/>
          <cell r="I40"/>
          <cell r="J40">
            <v>0</v>
          </cell>
        </row>
        <row r="41">
          <cell r="B41">
            <v>38</v>
          </cell>
          <cell r="C41" t="str">
            <v>NSF</v>
          </cell>
          <cell r="D41" t="str">
            <v>Tasta Speidergruppe</v>
          </cell>
          <cell r="E41" t="str">
            <v>Fjellrev</v>
          </cell>
          <cell r="F41" t="str">
            <v/>
          </cell>
          <cell r="G41" t="str">
            <v/>
          </cell>
          <cell r="H41"/>
          <cell r="I41"/>
          <cell r="J41">
            <v>0</v>
          </cell>
        </row>
        <row r="42">
          <cell r="B42">
            <v>41</v>
          </cell>
          <cell r="C42"/>
          <cell r="D42"/>
          <cell r="E42"/>
          <cell r="F42" t="str">
            <v/>
          </cell>
          <cell r="G42" t="str">
            <v/>
          </cell>
          <cell r="H42"/>
          <cell r="I42"/>
          <cell r="J42">
            <v>0</v>
          </cell>
        </row>
        <row r="43">
          <cell r="B43">
            <v>42</v>
          </cell>
          <cell r="C43"/>
          <cell r="D43"/>
          <cell r="E43"/>
          <cell r="F43" t="str">
            <v/>
          </cell>
          <cell r="G43" t="str">
            <v/>
          </cell>
          <cell r="H43"/>
          <cell r="I43"/>
          <cell r="J43">
            <v>0</v>
          </cell>
        </row>
        <row r="44">
          <cell r="B44">
            <v>43</v>
          </cell>
          <cell r="C44"/>
          <cell r="D44"/>
          <cell r="E44"/>
          <cell r="F44" t="str">
            <v/>
          </cell>
          <cell r="G44" t="str">
            <v/>
          </cell>
          <cell r="H44"/>
          <cell r="I44"/>
          <cell r="J44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1239-0885-414C-A5F6-333E1D49BF62}">
  <dimension ref="A1:P42"/>
  <sheetViews>
    <sheetView tabSelected="1" workbookViewId="0">
      <selection activeCell="R7" sqref="R7"/>
    </sheetView>
  </sheetViews>
  <sheetFormatPr baseColWidth="10" defaultRowHeight="15" x14ac:dyDescent="0.25"/>
  <cols>
    <col min="2" max="2" width="0" hidden="1" customWidth="1"/>
    <col min="4" max="4" width="25" customWidth="1"/>
    <col min="5" max="5" width="24" customWidth="1"/>
    <col min="6" max="6" width="0" hidden="1" customWidth="1"/>
    <col min="7" max="7" width="2.7109375" hidden="1" customWidth="1"/>
    <col min="12" max="14" width="0" hidden="1" customWidth="1"/>
  </cols>
  <sheetData>
    <row r="1" spans="1:16" ht="48" customHeight="1" x14ac:dyDescent="0.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5.75" thickBot="1" x14ac:dyDescent="0.3">
      <c r="A2" t="s">
        <v>1</v>
      </c>
      <c r="C2" s="3" t="str">
        <f>IF([1]Registrering!B2=0,"",[1]Registrering!B2)</f>
        <v>Krets</v>
      </c>
      <c r="D2" s="10" t="str">
        <f>IF([1]Registrering!C2=0,"",[1]Registrering!C2)</f>
        <v>Gruppe</v>
      </c>
      <c r="E2" s="10" t="str">
        <f>IF([1]Registrering!D2=0,"",[1]Registrering!D2)</f>
        <v>Patrulje</v>
      </c>
      <c r="F2" s="3" t="str">
        <f>IF([1]Registrering!E2=0,"",[1]Registrering!E2)</f>
        <v>Stif.</v>
      </c>
      <c r="G2" s="5"/>
      <c r="H2" s="5" t="s">
        <v>7</v>
      </c>
      <c r="I2" s="5" t="s">
        <v>10</v>
      </c>
      <c r="J2" s="5" t="s">
        <v>8</v>
      </c>
      <c r="K2" s="5" t="s">
        <v>9</v>
      </c>
      <c r="L2" s="5" t="e">
        <f>VLOOKUP(#REF!,[1]xx2!$B$4:$H$44,7)</f>
        <v>#REF!</v>
      </c>
      <c r="M2" s="5" t="e">
        <f>VLOOKUP(#REF!,[1]xx3!$B$3:$L$44,11)</f>
        <v>#REF!</v>
      </c>
      <c r="N2" s="5" t="e">
        <f>VLOOKUP(#REF!,[1]xx1!$B$4:$J$44,9)</f>
        <v>#REF!</v>
      </c>
      <c r="O2" s="5" t="s">
        <v>2</v>
      </c>
    </row>
    <row r="3" spans="1:16" ht="15.75" thickBot="1" x14ac:dyDescent="0.3">
      <c r="A3" s="1">
        <v>1</v>
      </c>
      <c r="B3" s="2">
        <v>27</v>
      </c>
      <c r="C3" s="3" t="str">
        <f>IF([1]Registrering!B28=0,"",[1]Registrering!B28)</f>
        <v>NSF</v>
      </c>
      <c r="D3" s="4" t="str">
        <f>IF([1]Registrering!C28=0,"",[1]Registrering!C28)</f>
        <v>2. Sandnes Sjø</v>
      </c>
      <c r="E3" s="4" t="str">
        <f>IF([1]Registrering!D28=0,"",[1]Registrering!D28)</f>
        <v>Blyfri</v>
      </c>
      <c r="F3" s="3" t="str">
        <f>IF([1]Registrering!E29=0,"",[1]Registrering!E29)</f>
        <v/>
      </c>
      <c r="G3" s="5"/>
      <c r="H3" s="5">
        <f>[1]quiz!H29</f>
        <v>18.5</v>
      </c>
      <c r="I3" s="5">
        <f>'[1]Koder Kreativ'!L29</f>
        <v>33</v>
      </c>
      <c r="J3" s="5">
        <f>'[1]Logg og kalk'!K29</f>
        <v>20</v>
      </c>
      <c r="K3" s="5">
        <f>'[1]Leirplass mm'!L29</f>
        <v>31</v>
      </c>
      <c r="L3" s="5">
        <f>VLOOKUP($B3,[1]xx2!$B$4:$H$44,7)</f>
        <v>0</v>
      </c>
      <c r="M3" s="5">
        <f>VLOOKUP($B3,[1]xx3!$B$3:$L$44,11)</f>
        <v>0</v>
      </c>
      <c r="N3" s="5">
        <f>VLOOKUP($B3,[1]xx1!$B$4:$J$44,9)</f>
        <v>0</v>
      </c>
      <c r="O3" s="5">
        <f t="shared" ref="O3:O37" si="0">SUM(H3:N3)</f>
        <v>102.5</v>
      </c>
    </row>
    <row r="4" spans="1:16" ht="15.75" thickBot="1" x14ac:dyDescent="0.3">
      <c r="A4" s="1">
        <v>2</v>
      </c>
      <c r="B4" s="2">
        <v>26</v>
      </c>
      <c r="C4" s="3" t="str">
        <f>IF([1]Registrering!B27=0,"",[1]Registrering!B27)</f>
        <v>NSF</v>
      </c>
      <c r="D4" s="4" t="str">
        <f>IF([1]Registrering!C27=0,"",[1]Registrering!C27)</f>
        <v>2. Sandnes Sjø</v>
      </c>
      <c r="E4" s="4" t="str">
        <f>IF([1]Registrering!D27=0,"",[1]Registrering!D27)</f>
        <v>Di Esel</v>
      </c>
      <c r="F4" s="3" t="str">
        <f>IF([1]Registrering!E28=0,"",[1]Registrering!E28)</f>
        <v/>
      </c>
      <c r="G4" s="5"/>
      <c r="H4" s="5">
        <f>[1]quiz!H28</f>
        <v>18</v>
      </c>
      <c r="I4" s="5">
        <f>'[1]Koder Kreativ'!L28</f>
        <v>26</v>
      </c>
      <c r="J4" s="5">
        <f>'[1]Logg og kalk'!K28</f>
        <v>18</v>
      </c>
      <c r="K4" s="5">
        <f>'[1]Leirplass mm'!L28</f>
        <v>29</v>
      </c>
      <c r="L4" s="5">
        <f>VLOOKUP($B4,[1]xx2!$B$4:$H$44,7)</f>
        <v>0</v>
      </c>
      <c r="M4" s="5">
        <f>VLOOKUP($B4,[1]xx3!$B$3:$L$44,11)</f>
        <v>0</v>
      </c>
      <c r="N4" s="5">
        <f>VLOOKUP($B4,[1]xx1!$B$4:$J$44,9)</f>
        <v>0</v>
      </c>
      <c r="O4" s="5">
        <f t="shared" si="0"/>
        <v>91</v>
      </c>
    </row>
    <row r="5" spans="1:16" ht="15.75" thickBot="1" x14ac:dyDescent="0.3">
      <c r="A5" s="1">
        <v>3</v>
      </c>
      <c r="B5" s="2">
        <v>23</v>
      </c>
      <c r="C5" s="3" t="str">
        <f>IF([1]Registrering!B24=0,"",[1]Registrering!B24)</f>
        <v>NSF</v>
      </c>
      <c r="D5" s="4" t="str">
        <f>IF([1]Registrering!C24=0,"",[1]Registrering!C24)</f>
        <v>1.Sandnes</v>
      </c>
      <c r="E5" s="4" t="str">
        <f>IF([1]Registrering!D24=0,"",[1]Registrering!D24)</f>
        <v>Elg</v>
      </c>
      <c r="F5" s="3" t="str">
        <f>IF([1]Registrering!E25=0,"",[1]Registrering!E25)</f>
        <v/>
      </c>
      <c r="G5" s="5"/>
      <c r="H5" s="5">
        <f>[1]quiz!H25</f>
        <v>14.5</v>
      </c>
      <c r="I5" s="5">
        <f>'[1]Koder Kreativ'!L25</f>
        <v>28</v>
      </c>
      <c r="J5" s="5">
        <f>'[1]Logg og kalk'!K25</f>
        <v>24</v>
      </c>
      <c r="K5" s="5">
        <f>'[1]Leirplass mm'!L25</f>
        <v>21</v>
      </c>
      <c r="L5" s="5">
        <f>VLOOKUP($B5,[1]xx2!$B$4:$H$44,7)</f>
        <v>0</v>
      </c>
      <c r="M5" s="5">
        <f>VLOOKUP($B5,[1]xx3!$B$3:$L$44,11)</f>
        <v>0</v>
      </c>
      <c r="N5" s="5">
        <f>VLOOKUP($B5,[1]xx1!$B$4:$J$44,9)</f>
        <v>0</v>
      </c>
      <c r="O5" s="5">
        <f t="shared" si="0"/>
        <v>87.5</v>
      </c>
    </row>
    <row r="6" spans="1:16" ht="15.75" thickBot="1" x14ac:dyDescent="0.3">
      <c r="A6" s="1">
        <v>3</v>
      </c>
      <c r="B6" s="2">
        <v>5</v>
      </c>
      <c r="C6" s="3" t="str">
        <f>IF([1]Registrering!B6=0,"",[1]Registrering!B6)</f>
        <v>KM</v>
      </c>
      <c r="D6" s="4" t="str">
        <f>IF([1]Registrering!C6=0,"",[1]Registrering!C6)</f>
        <v>Jørpeland</v>
      </c>
      <c r="E6" s="4" t="str">
        <f>IF([1]Registrering!D6=0,"",[1]Registrering!D6)</f>
        <v>Gaffagang</v>
      </c>
      <c r="F6" s="3" t="str">
        <f>IF([1]Registrering!E7=0,"",[1]Registrering!E7)</f>
        <v/>
      </c>
      <c r="G6" s="5"/>
      <c r="H6" s="5">
        <f>[1]quiz!H7</f>
        <v>18.5</v>
      </c>
      <c r="I6" s="5">
        <f>'[1]Koder Kreativ'!L7</f>
        <v>32</v>
      </c>
      <c r="J6" s="5">
        <f>'[1]Logg og kalk'!K7</f>
        <v>17</v>
      </c>
      <c r="K6" s="5">
        <f>'[1]Leirplass mm'!L7</f>
        <v>20</v>
      </c>
      <c r="L6" s="5">
        <f>VLOOKUP($B6,[1]xx2!$B$4:$H$44,7)</f>
        <v>0</v>
      </c>
      <c r="M6" s="5">
        <f>VLOOKUP($B6,[1]xx3!$B$3:$L$44,11)</f>
        <v>0</v>
      </c>
      <c r="N6" s="5">
        <f>VLOOKUP($B6,[1]xx1!$B$4:$J$44,9)</f>
        <v>0</v>
      </c>
      <c r="O6" s="5">
        <f t="shared" si="0"/>
        <v>87.5</v>
      </c>
    </row>
    <row r="7" spans="1:16" ht="15.75" thickBot="1" x14ac:dyDescent="0.3">
      <c r="A7" s="1">
        <v>5</v>
      </c>
      <c r="B7" s="2">
        <v>38</v>
      </c>
      <c r="C7" s="3" t="str">
        <f>IF([1]Registrering!B32=0,"",[1]Registrering!B32)</f>
        <v>NSF</v>
      </c>
      <c r="D7" s="4" t="str">
        <f>IF([1]Registrering!C32=0,"",[1]Registrering!C32)</f>
        <v>Hinna Speidergruppe</v>
      </c>
      <c r="E7" s="4" t="str">
        <f>IF([1]Registrering!D32=0,"",[1]Registrering!D32)</f>
        <v>Corona Hunters</v>
      </c>
      <c r="F7" s="3" t="str">
        <f>IF([1]Registrering!E33=0,"",[1]Registrering!E33)</f>
        <v/>
      </c>
      <c r="G7" s="5"/>
      <c r="H7" s="5">
        <f>[1]quiz!H33</f>
        <v>23</v>
      </c>
      <c r="I7" s="5">
        <f>'[1]Koder Kreativ'!L33</f>
        <v>28</v>
      </c>
      <c r="J7" s="5">
        <f>'[1]Logg og kalk'!K33</f>
        <v>18</v>
      </c>
      <c r="K7" s="5">
        <v>18</v>
      </c>
      <c r="L7" s="5">
        <f>VLOOKUP($B7,[1]xx2!$B$4:$H$44,7)</f>
        <v>0</v>
      </c>
      <c r="M7" s="5">
        <f>VLOOKUP($B7,[1]xx3!$B$3:$L$44,11)</f>
        <v>0</v>
      </c>
      <c r="N7" s="5">
        <f>VLOOKUP($B7,[1]xx1!$B$4:$J$44,9)</f>
        <v>0</v>
      </c>
      <c r="O7" s="5">
        <f t="shared" si="0"/>
        <v>87</v>
      </c>
    </row>
    <row r="8" spans="1:16" ht="15.75" thickBot="1" x14ac:dyDescent="0.3">
      <c r="A8" s="1">
        <v>6</v>
      </c>
      <c r="B8" s="2">
        <v>25</v>
      </c>
      <c r="C8" s="3" t="str">
        <f>IF([1]Registrering!B39=0,"",[1]Registrering!B39)</f>
        <v>NSF</v>
      </c>
      <c r="D8" s="4" t="str">
        <f>IF([1]Registrering!C39=0,"",[1]Registrering!C39)</f>
        <v>Riska Speidergruppe</v>
      </c>
      <c r="E8" s="4" t="str">
        <f>IF([1]Registrering!D39=0,"",[1]Registrering!D39)</f>
        <v>Hjort</v>
      </c>
      <c r="F8" s="3"/>
      <c r="G8" s="5"/>
      <c r="H8" s="5">
        <f>[1]quiz!H40</f>
        <v>20</v>
      </c>
      <c r="I8" s="5">
        <f>'[1]Koder Kreativ'!L40</f>
        <v>30</v>
      </c>
      <c r="J8" s="5">
        <f>'[1]Logg og kalk'!K40</f>
        <v>15</v>
      </c>
      <c r="K8" s="5">
        <f>'[1]Leirplass mm'!L40</f>
        <v>21</v>
      </c>
      <c r="L8" s="5">
        <f>VLOOKUP($B8,[1]xx2!$B$4:$H$44,7)</f>
        <v>0</v>
      </c>
      <c r="M8" s="5">
        <f>VLOOKUP($B8,[1]xx3!$B$3:$L$44,11)</f>
        <v>0</v>
      </c>
      <c r="N8" s="5">
        <f>VLOOKUP($B8,[1]xx1!$B$4:$J$44,9)</f>
        <v>0</v>
      </c>
      <c r="O8" s="5">
        <f t="shared" si="0"/>
        <v>86</v>
      </c>
    </row>
    <row r="9" spans="1:16" ht="15.75" thickBot="1" x14ac:dyDescent="0.3">
      <c r="A9" s="1">
        <v>7</v>
      </c>
      <c r="B9" s="2">
        <v>31</v>
      </c>
      <c r="C9" s="3" t="str">
        <f>IF([1]Registrering!B26=0,"",[1]Registrering!B26)</f>
        <v>NSF</v>
      </c>
      <c r="D9" s="4" t="str">
        <f>IF([1]Registrering!C26=0,"",[1]Registrering!C26)</f>
        <v>1.Sandnes</v>
      </c>
      <c r="E9" s="4" t="str">
        <f>IF([1]Registrering!D26=0,"",[1]Registrering!D26)</f>
        <v>Jerv</v>
      </c>
      <c r="F9" s="3" t="str">
        <f>IF([1]Registrering!E27=0,"",[1]Registrering!E27)</f>
        <v/>
      </c>
      <c r="G9" s="5"/>
      <c r="H9" s="5">
        <f>[1]quiz!H27</f>
        <v>12</v>
      </c>
      <c r="I9" s="5">
        <f>'[1]Koder Kreativ'!L27</f>
        <v>29</v>
      </c>
      <c r="J9" s="5">
        <f>'[1]Logg og kalk'!K27</f>
        <v>25</v>
      </c>
      <c r="K9" s="5">
        <v>20</v>
      </c>
      <c r="L9" s="5">
        <f>VLOOKUP($B9,[1]xx2!$B$4:$H$44,7)</f>
        <v>0</v>
      </c>
      <c r="M9" s="5">
        <f>VLOOKUP($B9,[1]xx3!$B$3:$L$44,11)</f>
        <v>0</v>
      </c>
      <c r="N9" s="5">
        <f>VLOOKUP($B9,[1]xx1!$B$4:$J$44,9)</f>
        <v>0</v>
      </c>
      <c r="O9" s="5">
        <f t="shared" si="0"/>
        <v>86</v>
      </c>
    </row>
    <row r="10" spans="1:16" ht="15.75" thickBot="1" x14ac:dyDescent="0.3">
      <c r="A10" s="1">
        <v>8</v>
      </c>
      <c r="B10" s="2">
        <v>24</v>
      </c>
      <c r="C10" s="3" t="str">
        <f>IF([1]Registrering!B25=0,"",[1]Registrering!B25)</f>
        <v>NSF</v>
      </c>
      <c r="D10" s="4" t="str">
        <f>IF([1]Registrering!C25=0,"",[1]Registrering!C25)</f>
        <v>1.Sandnes</v>
      </c>
      <c r="E10" s="4" t="str">
        <f>IF([1]Registrering!D25=0,"",[1]Registrering!D25)</f>
        <v>Ulv</v>
      </c>
      <c r="F10" s="3" t="str">
        <f>IF([1]Registrering!E26=0,"",[1]Registrering!E26)</f>
        <v/>
      </c>
      <c r="G10" s="5"/>
      <c r="H10" s="5">
        <f>[1]quiz!H26</f>
        <v>16</v>
      </c>
      <c r="I10" s="5">
        <f>'[1]Koder Kreativ'!L26</f>
        <v>19</v>
      </c>
      <c r="J10" s="5">
        <f>'[1]Logg og kalk'!K26</f>
        <v>26</v>
      </c>
      <c r="K10" s="5">
        <f>'[1]Leirplass mm'!L26</f>
        <v>19</v>
      </c>
      <c r="L10" s="5">
        <f>VLOOKUP($B10,[1]xx2!$B$4:$H$44,7)</f>
        <v>0</v>
      </c>
      <c r="M10" s="5">
        <f>VLOOKUP($B10,[1]xx3!$B$3:$L$44,11)</f>
        <v>0</v>
      </c>
      <c r="N10" s="5">
        <f>VLOOKUP($B10,[1]xx1!$B$4:$J$44,9)</f>
        <v>0</v>
      </c>
      <c r="O10" s="5">
        <f t="shared" si="0"/>
        <v>80</v>
      </c>
    </row>
    <row r="11" spans="1:16" ht="15.75" thickBot="1" x14ac:dyDescent="0.3">
      <c r="A11" s="1">
        <v>9</v>
      </c>
      <c r="B11" s="2">
        <v>9</v>
      </c>
      <c r="C11" s="3" t="str">
        <f>IF([1]Registrering!B10=0,"",[1]Registrering!B10)</f>
        <v>KM</v>
      </c>
      <c r="D11" s="4" t="str">
        <f>IF([1]Registrering!C10=0,"",[1]Registrering!C10)</f>
        <v>Gand</v>
      </c>
      <c r="E11" s="4" t="str">
        <f>IF([1]Registrering!D10=0,"",[1]Registrering!D10)</f>
        <v>Sau</v>
      </c>
      <c r="F11" s="3" t="str">
        <f>IF([1]Registrering!E11=0,"",[1]Registrering!E11)</f>
        <v/>
      </c>
      <c r="G11" s="5"/>
      <c r="H11" s="5">
        <f>[1]quiz!H11</f>
        <v>17.5</v>
      </c>
      <c r="I11" s="5">
        <f>'[1]Koder Kreativ'!L11</f>
        <v>28</v>
      </c>
      <c r="J11" s="5">
        <f>'[1]Logg og kalk'!K11</f>
        <v>15</v>
      </c>
      <c r="K11" s="5">
        <f>'[1]Leirplass mm'!L11</f>
        <v>19</v>
      </c>
      <c r="L11" s="5">
        <f>VLOOKUP($B11,[1]xx2!$B$4:$H$44,7)</f>
        <v>0</v>
      </c>
      <c r="M11" s="5">
        <f>VLOOKUP($B11,[1]xx3!$B$3:$L$44,11)</f>
        <v>0</v>
      </c>
      <c r="N11" s="5">
        <f>VLOOKUP($B11,[1]xx1!$B$4:$J$44,9)</f>
        <v>0</v>
      </c>
      <c r="O11" s="5">
        <f t="shared" si="0"/>
        <v>79.5</v>
      </c>
    </row>
    <row r="12" spans="1:16" ht="15.75" thickBot="1" x14ac:dyDescent="0.3">
      <c r="A12" s="1">
        <v>10</v>
      </c>
      <c r="B12" s="2">
        <v>35</v>
      </c>
      <c r="C12" s="3" t="str">
        <f>IF([1]Registrering!B36=0,"",[1]Registrering!B36)</f>
        <v>NSF</v>
      </c>
      <c r="D12" s="4" t="str">
        <f>IF([1]Registrering!C36=0,"",[1]Registrering!C36)</f>
        <v>Madla Speidergruppe</v>
      </c>
      <c r="E12" s="4" t="str">
        <f>IF([1]Registrering!D36=0,"",[1]Registrering!D36)</f>
        <v>Spekkhogger</v>
      </c>
      <c r="F12" s="3" t="s">
        <v>0</v>
      </c>
      <c r="G12" s="5"/>
      <c r="H12" s="5">
        <f>[1]quiz!H37</f>
        <v>19.5</v>
      </c>
      <c r="I12" s="5">
        <f>'[1]Koder Kreativ'!L37</f>
        <v>25</v>
      </c>
      <c r="J12" s="5">
        <f>'[1]Logg og kalk'!K37</f>
        <v>15</v>
      </c>
      <c r="K12" s="5">
        <f>'[1]Leirplass mm'!L37</f>
        <v>17</v>
      </c>
      <c r="L12" s="5">
        <f>VLOOKUP($B12,[1]xx2!$B$4:$H$44,7)</f>
        <v>0</v>
      </c>
      <c r="M12" s="5">
        <f>VLOOKUP($B12,[1]xx3!$B$3:$L$44,11)</f>
        <v>0</v>
      </c>
      <c r="N12" s="5">
        <f>VLOOKUP($B12,[1]xx1!$B$4:$J$44,9)</f>
        <v>0</v>
      </c>
      <c r="O12" s="5">
        <f t="shared" si="0"/>
        <v>76.5</v>
      </c>
    </row>
    <row r="13" spans="1:16" ht="15.75" thickBot="1" x14ac:dyDescent="0.3">
      <c r="A13" s="1">
        <v>11</v>
      </c>
      <c r="B13" s="2">
        <v>32</v>
      </c>
      <c r="C13" s="3" t="str">
        <f>IF([1]Registrering!B33=0,"",[1]Registrering!B33)</f>
        <v>NSF</v>
      </c>
      <c r="D13" s="4" t="str">
        <f>IF([1]Registrering!C33=0,"",[1]Registrering!C33)</f>
        <v>Hinna Speidergruppe</v>
      </c>
      <c r="E13" s="4" t="str">
        <f>IF([1]Registrering!D33=0,"",[1]Registrering!D33)</f>
        <v>DuFårAldriVite</v>
      </c>
      <c r="F13" s="3" t="str">
        <f>IF([1]Registrering!E34=0,"",[1]Registrering!E34)</f>
        <v/>
      </c>
      <c r="G13" s="5"/>
      <c r="H13" s="5">
        <f>[1]quiz!H34</f>
        <v>17</v>
      </c>
      <c r="I13" s="5">
        <f>'[1]Koder Kreativ'!L34</f>
        <v>27</v>
      </c>
      <c r="J13" s="5">
        <f>'[1]Logg og kalk'!K34</f>
        <v>10</v>
      </c>
      <c r="K13" s="5">
        <f>'[1]Leirplass mm'!L34</f>
        <v>20</v>
      </c>
      <c r="L13" s="5">
        <f>VLOOKUP($B13,[1]xx2!$B$4:$H$44,7)</f>
        <v>0</v>
      </c>
      <c r="M13" s="5">
        <f>VLOOKUP($B13,[1]xx3!$B$3:$L$44,11)</f>
        <v>0</v>
      </c>
      <c r="N13" s="5">
        <f>VLOOKUP($B13,[1]xx1!$B$4:$J$44,9)</f>
        <v>0</v>
      </c>
      <c r="O13" s="5">
        <f t="shared" si="0"/>
        <v>74</v>
      </c>
      <c r="P13" s="6"/>
    </row>
    <row r="14" spans="1:16" ht="15.75" thickBot="1" x14ac:dyDescent="0.3">
      <c r="A14" s="1">
        <v>12</v>
      </c>
      <c r="B14" s="2">
        <v>4</v>
      </c>
      <c r="C14" s="3" t="str">
        <f>IF([1]Registrering!B5=0,"",[1]Registrering!B5)</f>
        <v>KM</v>
      </c>
      <c r="D14" s="4" t="str">
        <f>IF([1]Registrering!C5=0,"",[1]Registrering!C5)</f>
        <v>Jørpeland</v>
      </c>
      <c r="E14" s="4" t="str">
        <f>IF([1]Registrering!D5=0,"",[1]Registrering!D5)</f>
        <v>Pyropanda</v>
      </c>
      <c r="F14" s="3" t="str">
        <f>IF([1]Registrering!E6=0,"",[1]Registrering!E6)</f>
        <v/>
      </c>
      <c r="G14" s="5"/>
      <c r="H14" s="5">
        <f>[1]quiz!H6</f>
        <v>18</v>
      </c>
      <c r="I14" s="5">
        <f>'[1]Koder Kreativ'!L6</f>
        <v>18</v>
      </c>
      <c r="J14" s="5">
        <f>'[1]Logg og kalk'!K6</f>
        <v>17</v>
      </c>
      <c r="K14" s="5">
        <f>'[1]Leirplass mm'!L6</f>
        <v>20</v>
      </c>
      <c r="L14" s="5">
        <f>VLOOKUP($B14,[1]xx2!$B$4:$H$44,7)</f>
        <v>0</v>
      </c>
      <c r="M14" s="5">
        <f>VLOOKUP($B14,[1]xx3!$B$3:$L$44,11)</f>
        <v>0</v>
      </c>
      <c r="N14" s="5">
        <f>VLOOKUP($B14,[1]xx1!$B$4:$J$44,9)</f>
        <v>0</v>
      </c>
      <c r="O14" s="5">
        <f t="shared" si="0"/>
        <v>73</v>
      </c>
    </row>
    <row r="15" spans="1:16" ht="15.75" thickBot="1" x14ac:dyDescent="0.3">
      <c r="A15" s="1">
        <v>12</v>
      </c>
      <c r="B15" s="2"/>
      <c r="C15" s="3" t="s">
        <v>3</v>
      </c>
      <c r="D15" s="4" t="s">
        <v>5</v>
      </c>
      <c r="E15" s="4" t="s">
        <v>4</v>
      </c>
      <c r="F15" s="3"/>
      <c r="G15" s="5"/>
      <c r="H15" s="5">
        <v>20</v>
      </c>
      <c r="I15" s="5">
        <v>14</v>
      </c>
      <c r="J15" s="5">
        <v>19</v>
      </c>
      <c r="K15" s="5">
        <v>20</v>
      </c>
      <c r="L15" s="5"/>
      <c r="M15" s="5"/>
      <c r="N15" s="5"/>
      <c r="O15" s="5">
        <f t="shared" si="0"/>
        <v>73</v>
      </c>
    </row>
    <row r="16" spans="1:16" ht="15.75" thickBot="1" x14ac:dyDescent="0.3">
      <c r="A16" s="1">
        <v>13</v>
      </c>
      <c r="B16" s="2">
        <v>34</v>
      </c>
      <c r="C16" s="3" t="str">
        <f>IF([1]Registrering!B35=0,"",[1]Registrering!B35)</f>
        <v>NSF</v>
      </c>
      <c r="D16" s="4" t="str">
        <f>IF([1]Registrering!C35=0,"",[1]Registrering!C35)</f>
        <v>Lye Blåkorps</v>
      </c>
      <c r="E16" s="4" t="str">
        <f>IF([1]Registrering!D35=0,"",[1]Registrering!D35)</f>
        <v>Hedvig</v>
      </c>
      <c r="F16" s="3" t="str">
        <f>IF([1]Registrering!E36=0,"",[1]Registrering!E36)</f>
        <v/>
      </c>
      <c r="G16" s="5"/>
      <c r="H16" s="5">
        <f>[1]quiz!H36</f>
        <v>15.5</v>
      </c>
      <c r="I16" s="5">
        <f>'[1]Koder Kreativ'!L36</f>
        <v>25</v>
      </c>
      <c r="J16" s="5">
        <f>'[1]Logg og kalk'!K36</f>
        <v>12</v>
      </c>
      <c r="K16" s="5">
        <f>'[1]Leirplass mm'!L36</f>
        <v>15</v>
      </c>
      <c r="L16" s="5">
        <f>VLOOKUP($B16,[1]xx2!$B$4:$H$44,7)</f>
        <v>0</v>
      </c>
      <c r="M16" s="5">
        <f>VLOOKUP($B16,[1]xx3!$B$3:$L$44,11)</f>
        <v>0</v>
      </c>
      <c r="N16" s="5">
        <f>VLOOKUP($B16,[1]xx1!$B$4:$J$44,9)</f>
        <v>0</v>
      </c>
      <c r="O16" s="5">
        <f t="shared" si="0"/>
        <v>67.5</v>
      </c>
    </row>
    <row r="17" spans="1:16" ht="15.75" thickBot="1" x14ac:dyDescent="0.3">
      <c r="A17" s="1">
        <v>13</v>
      </c>
      <c r="B17" s="12">
        <v>14</v>
      </c>
      <c r="C17" s="3" t="str">
        <f>IF([1]Registrering!B15=0,"",[1]Registrering!B15)</f>
        <v>KM</v>
      </c>
      <c r="D17" s="4" t="str">
        <f>IF([1]Registrering!C15=0,"",[1]Registrering!C15)</f>
        <v>25. Stavanger</v>
      </c>
      <c r="E17" s="4" t="str">
        <f>IF([1]Registrering!D15=0,"",[1]Registrering!D15)</f>
        <v>Jerv</v>
      </c>
      <c r="F17" s="3" t="str">
        <f>IF([1]Registrering!E16=0,"",[1]Registrering!E16)</f>
        <v/>
      </c>
      <c r="G17" s="5"/>
      <c r="H17" s="5">
        <f>[1]quiz!H16</f>
        <v>18.5</v>
      </c>
      <c r="I17" s="5">
        <f>'[1]Koder Kreativ'!L16</f>
        <v>26</v>
      </c>
      <c r="J17" s="5">
        <f>'[1]Logg og kalk'!K16</f>
        <v>9</v>
      </c>
      <c r="K17" s="5">
        <f>'[1]Leirplass mm'!L16</f>
        <v>14</v>
      </c>
      <c r="L17" s="5">
        <f>VLOOKUP($B17,[1]xx2!$B$4:$H$44,7)</f>
        <v>0</v>
      </c>
      <c r="M17" s="5">
        <f>VLOOKUP($B17,[1]xx3!$B$3:$L$44,11)</f>
        <v>0</v>
      </c>
      <c r="N17" s="5">
        <f>VLOOKUP($B17,[1]xx1!$B$4:$J$44,9)</f>
        <v>0</v>
      </c>
      <c r="O17" s="5">
        <f t="shared" si="0"/>
        <v>67.5</v>
      </c>
    </row>
    <row r="18" spans="1:16" ht="15.75" thickBot="1" x14ac:dyDescent="0.3">
      <c r="A18" s="1">
        <v>15</v>
      </c>
      <c r="B18" s="7">
        <v>22</v>
      </c>
      <c r="C18" s="3" t="str">
        <f>IF([1]Registrering!B23=0,"",[1]Registrering!B23)</f>
        <v>NSF</v>
      </c>
      <c r="D18" s="4" t="str">
        <f>IF([1]Registrering!C23=0,"",[1]Registrering!C23)</f>
        <v>1. Sandnes</v>
      </c>
      <c r="E18" s="4" t="str">
        <f>IF([1]Registrering!D23=0,"",[1]Registrering!D23)</f>
        <v>Rev</v>
      </c>
      <c r="F18" s="8" t="str">
        <f>IF([1]Registrering!E24=0,"",[1]Registrering!E24)</f>
        <v/>
      </c>
      <c r="G18" s="9"/>
      <c r="H18" s="9">
        <f>[1]quiz!H24</f>
        <v>14</v>
      </c>
      <c r="I18" s="9">
        <f>'[1]Koder Kreativ'!L24</f>
        <v>15</v>
      </c>
      <c r="J18" s="9">
        <f>'[1]Logg og kalk'!K24</f>
        <v>17</v>
      </c>
      <c r="K18" s="9">
        <f>'[1]Leirplass mm'!L24</f>
        <v>18</v>
      </c>
      <c r="L18" s="9">
        <f>VLOOKUP($B18,[1]xx2!$B$4:$H$44,7)</f>
        <v>0</v>
      </c>
      <c r="M18" s="9">
        <f>VLOOKUP($B18,[1]xx3!$B$3:$L$44,11)</f>
        <v>0</v>
      </c>
      <c r="N18" s="9">
        <f>VLOOKUP($B18,[1]xx1!$B$4:$J$44,9)</f>
        <v>0</v>
      </c>
      <c r="O18" s="9">
        <f t="shared" si="0"/>
        <v>64</v>
      </c>
    </row>
    <row r="19" spans="1:16" ht="15.75" thickBot="1" x14ac:dyDescent="0.3">
      <c r="A19" s="1">
        <v>16</v>
      </c>
      <c r="B19" s="2">
        <v>33</v>
      </c>
      <c r="C19" s="3" t="str">
        <f>IF([1]Registrering!B34=0,"",[1]Registrering!B34)</f>
        <v>NSF</v>
      </c>
      <c r="D19" s="10" t="str">
        <f>IF([1]Registrering!C34=0,"",[1]Registrering!C34)</f>
        <v>Kverneland</v>
      </c>
      <c r="E19" s="10" t="str">
        <f>IF([1]Registrering!D34=0,"",[1]Registrering!D34)</f>
        <v>Rev (rosarevepanter)</v>
      </c>
      <c r="F19" s="3" t="str">
        <f>IF([1]Registrering!E35=0,"",[1]Registrering!E35)</f>
        <v/>
      </c>
      <c r="G19" s="5"/>
      <c r="H19" s="5">
        <f>[1]quiz!H35</f>
        <v>14.5</v>
      </c>
      <c r="I19" s="5">
        <f>'[1]Koder Kreativ'!L35</f>
        <v>10</v>
      </c>
      <c r="J19" s="5">
        <f>'[1]Logg og kalk'!K35</f>
        <v>14</v>
      </c>
      <c r="K19" s="5">
        <f>'[1]Leirplass mm'!L35</f>
        <v>24</v>
      </c>
      <c r="L19" s="5">
        <f>VLOOKUP($B19,[1]xx2!$B$4:$H$44,7)</f>
        <v>0</v>
      </c>
      <c r="M19" s="5">
        <f>VLOOKUP($B19,[1]xx3!$B$3:$L$44,11)</f>
        <v>0</v>
      </c>
      <c r="N19" s="5">
        <f>VLOOKUP($B19,[1]xx1!$B$4:$J$44,9)</f>
        <v>0</v>
      </c>
      <c r="O19" s="5">
        <f t="shared" si="0"/>
        <v>62.5</v>
      </c>
      <c r="P19" s="11"/>
    </row>
    <row r="20" spans="1:16" ht="15.75" thickBot="1" x14ac:dyDescent="0.3">
      <c r="A20" s="1">
        <v>16</v>
      </c>
      <c r="B20" s="2">
        <v>10</v>
      </c>
      <c r="C20" s="3" t="str">
        <f>IF([1]Registrering!B11=0,"",[1]Registrering!B11)</f>
        <v>KM</v>
      </c>
      <c r="D20" s="4" t="str">
        <f>IF([1]Registrering!C11=0,"",[1]Registrering!C11)</f>
        <v>Bryne</v>
      </c>
      <c r="E20" s="4" t="str">
        <f>IF([1]Registrering!D11=0,"",[1]Registrering!D11)</f>
        <v>Fluesoppene</v>
      </c>
      <c r="F20" s="3" t="str">
        <f>IF([1]Registrering!E12=0,"",[1]Registrering!E12)</f>
        <v/>
      </c>
      <c r="G20" s="5"/>
      <c r="H20" s="5">
        <f>[1]quiz!H12</f>
        <v>14.5</v>
      </c>
      <c r="I20" s="5">
        <f>'[1]Koder Kreativ'!L12</f>
        <v>20</v>
      </c>
      <c r="J20" s="5">
        <f>'[1]Logg og kalk'!K12</f>
        <v>11</v>
      </c>
      <c r="K20" s="5">
        <f>'[1]Leirplass mm'!L12</f>
        <v>17</v>
      </c>
      <c r="L20" s="5">
        <f>VLOOKUP($B20,[1]xx2!$B$4:$H$44,7)</f>
        <v>0</v>
      </c>
      <c r="M20" s="5">
        <f>VLOOKUP($B20,[1]xx3!$B$3:$L$44,11)</f>
        <v>0</v>
      </c>
      <c r="N20" s="5">
        <f>VLOOKUP($B20,[1]xx1!$B$4:$J$44,9)</f>
        <v>0</v>
      </c>
      <c r="O20" s="5">
        <f t="shared" si="0"/>
        <v>62.5</v>
      </c>
      <c r="P20" s="11"/>
    </row>
    <row r="21" spans="1:16" ht="15.75" thickBot="1" x14ac:dyDescent="0.3">
      <c r="A21" s="1">
        <v>18</v>
      </c>
      <c r="B21" s="2">
        <v>29</v>
      </c>
      <c r="C21" s="3" t="str">
        <f>IF([1]Registrering!B30=0,"",[1]Registrering!B30)</f>
        <v>NSF</v>
      </c>
      <c r="D21" s="4" t="str">
        <f>IF([1]Registrering!C30=0,"",[1]Registrering!C30)</f>
        <v>Egersund FA</v>
      </c>
      <c r="E21" s="4" t="str">
        <f>IF([1]Registrering!D30=0,"",[1]Registrering!D30)</f>
        <v>Ulv</v>
      </c>
      <c r="F21" s="3" t="str">
        <f>IF([1]Registrering!E31=0,"",[1]Registrering!E31)</f>
        <v/>
      </c>
      <c r="G21" s="5"/>
      <c r="H21" s="5">
        <f>[1]quiz!H31</f>
        <v>20</v>
      </c>
      <c r="I21" s="5">
        <f>'[1]Koder Kreativ'!L31</f>
        <v>13</v>
      </c>
      <c r="J21" s="5">
        <f>'[1]Logg og kalk'!K31</f>
        <v>10</v>
      </c>
      <c r="K21" s="5">
        <f>'[1]Leirplass mm'!L31</f>
        <v>14</v>
      </c>
      <c r="L21" s="5">
        <f>VLOOKUP($B21,[1]xx2!$B$4:$H$44,7)</f>
        <v>0</v>
      </c>
      <c r="M21" s="5">
        <f>VLOOKUP($B21,[1]xx3!$B$3:$L$44,11)</f>
        <v>0</v>
      </c>
      <c r="N21" s="5">
        <f>VLOOKUP($B21,[1]xx1!$B$4:$J$44,9)</f>
        <v>0</v>
      </c>
      <c r="O21" s="5">
        <f t="shared" si="0"/>
        <v>57</v>
      </c>
    </row>
    <row r="22" spans="1:16" ht="15.75" thickBot="1" x14ac:dyDescent="0.3">
      <c r="A22" s="1">
        <v>19</v>
      </c>
      <c r="B22" s="2">
        <v>8</v>
      </c>
      <c r="C22" s="3" t="str">
        <f>IF([1]Registrering!B9=0,"",[1]Registrering!B9)</f>
        <v>KM</v>
      </c>
      <c r="D22" s="4" t="str">
        <f>IF([1]Registrering!C9=0,"",[1]Registrering!C9)</f>
        <v>Gand</v>
      </c>
      <c r="E22" s="4" t="str">
        <f>IF([1]Registrering!D9=0,"",[1]Registrering!D9)</f>
        <v>Lemen</v>
      </c>
      <c r="F22" s="3" t="str">
        <f>IF([1]Registrering!E10=0,"",[1]Registrering!E10)</f>
        <v/>
      </c>
      <c r="G22" s="5"/>
      <c r="H22" s="5">
        <f>[1]quiz!H10</f>
        <v>19.5</v>
      </c>
      <c r="I22" s="5">
        <f>'[1]Koder Kreativ'!L10</f>
        <v>8.5</v>
      </c>
      <c r="J22" s="5">
        <f>'[1]Logg og kalk'!K10</f>
        <v>11</v>
      </c>
      <c r="K22" s="5">
        <f>'[1]Leirplass mm'!L10</f>
        <v>13</v>
      </c>
      <c r="L22" s="5">
        <f>VLOOKUP($B22,[1]xx2!$B$4:$H$44,7)</f>
        <v>0</v>
      </c>
      <c r="M22" s="5">
        <f>VLOOKUP($B22,[1]xx3!$B$3:$L$44,11)</f>
        <v>0</v>
      </c>
      <c r="N22" s="5">
        <f>VLOOKUP($B22,[1]xx1!$B$4:$J$44,9)</f>
        <v>0</v>
      </c>
      <c r="O22" s="5">
        <f t="shared" si="0"/>
        <v>52</v>
      </c>
    </row>
    <row r="23" spans="1:16" ht="15.75" thickBot="1" x14ac:dyDescent="0.3">
      <c r="A23" s="1">
        <v>20</v>
      </c>
      <c r="B23" s="2">
        <v>30</v>
      </c>
      <c r="C23" s="3" t="str">
        <f>IF([1]Registrering!B31=0,"",[1]Registrering!B31)</f>
        <v>NSF</v>
      </c>
      <c r="D23" s="4" t="str">
        <f>IF([1]Registrering!C31=0,"",[1]Registrering!C31)</f>
        <v>Egersund FA</v>
      </c>
      <c r="E23" s="4" t="str">
        <f>IF([1]Registrering!D31=0,"",[1]Registrering!D31)</f>
        <v>Hakkespett</v>
      </c>
      <c r="F23" s="3" t="str">
        <f>IF([1]Registrering!E32=0,"",[1]Registrering!E32)</f>
        <v/>
      </c>
      <c r="G23" s="5"/>
      <c r="H23" s="5">
        <f>[1]quiz!H32</f>
        <v>15.5</v>
      </c>
      <c r="I23" s="5">
        <f>'[1]Koder Kreativ'!L32</f>
        <v>12</v>
      </c>
      <c r="J23" s="5">
        <f>'[1]Logg og kalk'!K32</f>
        <v>3</v>
      </c>
      <c r="K23" s="5">
        <f>'[1]Leirplass mm'!L32</f>
        <v>18</v>
      </c>
      <c r="L23" s="5">
        <f>VLOOKUP($B23,[1]xx2!$B$4:$H$44,7)</f>
        <v>0</v>
      </c>
      <c r="M23" s="5">
        <f>VLOOKUP($B23,[1]xx3!$B$3:$L$44,11)</f>
        <v>0</v>
      </c>
      <c r="N23" s="5">
        <f>VLOOKUP($B23,[1]xx1!$B$4:$J$44,9)</f>
        <v>0</v>
      </c>
      <c r="O23" s="5">
        <f t="shared" si="0"/>
        <v>48.5</v>
      </c>
    </row>
    <row r="24" spans="1:16" ht="15.75" thickBot="1" x14ac:dyDescent="0.3">
      <c r="A24" s="1">
        <v>21</v>
      </c>
      <c r="B24" s="2">
        <v>7</v>
      </c>
      <c r="C24" s="3" t="str">
        <f>IF([1]Registrering!B8=0,"",[1]Registrering!B8)</f>
        <v>KM</v>
      </c>
      <c r="D24" s="4" t="str">
        <f>IF([1]Registrering!C8=0,"",[1]Registrering!C8)</f>
        <v>Gand</v>
      </c>
      <c r="E24" s="4" t="str">
        <f>IF([1]Registrering!D8=0,"",[1]Registrering!D8)</f>
        <v>Havørn</v>
      </c>
      <c r="F24" s="3" t="str">
        <f>IF([1]Registrering!E9=0,"",[1]Registrering!E9)</f>
        <v/>
      </c>
      <c r="G24" s="5"/>
      <c r="H24" s="5">
        <f>[1]quiz!H9</f>
        <v>15</v>
      </c>
      <c r="I24" s="5">
        <f>'[1]Koder Kreativ'!L9</f>
        <v>9</v>
      </c>
      <c r="J24" s="5">
        <f>'[1]Logg og kalk'!K9</f>
        <v>11</v>
      </c>
      <c r="K24" s="5">
        <f>'[1]Leirplass mm'!L9</f>
        <v>9</v>
      </c>
      <c r="L24" s="5">
        <f>VLOOKUP($B24,[1]xx2!$B$4:$H$44,7)</f>
        <v>0</v>
      </c>
      <c r="M24" s="5">
        <f>VLOOKUP($B24,[1]xx3!$B$3:$L$44,11)</f>
        <v>0</v>
      </c>
      <c r="N24" s="5">
        <f>VLOOKUP($B24,[1]xx1!$B$4:$J$44,9)</f>
        <v>0</v>
      </c>
      <c r="O24" s="5">
        <f t="shared" si="0"/>
        <v>44</v>
      </c>
    </row>
    <row r="25" spans="1:16" ht="15.75" thickBot="1" x14ac:dyDescent="0.3">
      <c r="A25" s="1">
        <v>22</v>
      </c>
      <c r="B25" s="2">
        <v>2</v>
      </c>
      <c r="C25" s="3" t="str">
        <f>IF([1]Registrering!B3=0,"",[1]Registrering!B3)</f>
        <v>KM</v>
      </c>
      <c r="D25" s="4" t="str">
        <f>IF([1]Registrering!C3=0,"",[1]Registrering!C3)</f>
        <v>Sunde</v>
      </c>
      <c r="E25" s="4" t="str">
        <f>IF([1]Registrering!D3=0,"",[1]Registrering!D3)</f>
        <v>Villjentene</v>
      </c>
      <c r="F25" s="3" t="str">
        <f>IF([1]Registrering!E4=0,"",[1]Registrering!E4)</f>
        <v/>
      </c>
      <c r="G25" s="5"/>
      <c r="H25" s="5">
        <f>[1]quiz!H4</f>
        <v>11.5</v>
      </c>
      <c r="I25" s="5">
        <f>'[1]Koder Kreativ'!L4</f>
        <v>8.5</v>
      </c>
      <c r="J25" s="5">
        <f>'[1]Logg og kalk'!K4</f>
        <v>9</v>
      </c>
      <c r="K25" s="5">
        <f>'[1]Leirplass mm'!L4</f>
        <v>13.5</v>
      </c>
      <c r="L25" s="5">
        <f>VLOOKUP($B25,[1]xx2!$B$4:$H$44,7)</f>
        <v>0</v>
      </c>
      <c r="M25" s="5">
        <f>VLOOKUP($B25,[1]xx3!$B$3:$L$44,11)</f>
        <v>0</v>
      </c>
      <c r="N25" s="5">
        <f>VLOOKUP($B25,[1]xx1!$B$4:$J$44,9)</f>
        <v>0</v>
      </c>
      <c r="O25" s="5">
        <f t="shared" si="0"/>
        <v>42.5</v>
      </c>
    </row>
    <row r="26" spans="1:16" ht="15.75" thickBot="1" x14ac:dyDescent="0.3">
      <c r="A26" s="1">
        <v>23</v>
      </c>
      <c r="B26" s="2">
        <v>13</v>
      </c>
      <c r="C26" s="3" t="str">
        <f>IF([1]Registrering!B14=0,"",[1]Registrering!B14)</f>
        <v>KM</v>
      </c>
      <c r="D26" s="4" t="str">
        <f>IF([1]Registrering!C14=0,"",[1]Registrering!C14)</f>
        <v>Bryne</v>
      </c>
      <c r="E26" s="4" t="str">
        <f>IF([1]Registrering!D14=0,"",[1]Registrering!D14)</f>
        <v>Haukane</v>
      </c>
      <c r="F26" s="3" t="str">
        <f>IF([1]Registrering!E15=0,"",[1]Registrering!E15)</f>
        <v/>
      </c>
      <c r="G26" s="5"/>
      <c r="H26" s="5">
        <f>[1]quiz!H15</f>
        <v>13</v>
      </c>
      <c r="I26" s="5">
        <f>'[1]Koder Kreativ'!L15</f>
        <v>11</v>
      </c>
      <c r="J26" s="5">
        <f>'[1]Logg og kalk'!K15</f>
        <v>5</v>
      </c>
      <c r="K26" s="5">
        <f>'[1]Leirplass mm'!L15</f>
        <v>12</v>
      </c>
      <c r="L26" s="5">
        <f>VLOOKUP($B26,[1]xx2!$B$4:$H$44,7)</f>
        <v>0</v>
      </c>
      <c r="M26" s="5">
        <f>VLOOKUP($B26,[1]xx3!$B$3:$L$44,11)</f>
        <v>0</v>
      </c>
      <c r="N26" s="5">
        <f>VLOOKUP($B26,[1]xx1!$B$4:$J$44,9)</f>
        <v>0</v>
      </c>
      <c r="O26" s="5">
        <f t="shared" si="0"/>
        <v>41</v>
      </c>
    </row>
    <row r="27" spans="1:16" ht="15.75" thickBot="1" x14ac:dyDescent="0.3">
      <c r="A27" s="1">
        <v>24</v>
      </c>
      <c r="B27" s="2">
        <v>28</v>
      </c>
      <c r="C27" s="3" t="str">
        <f>IF([1]Registrering!B29=0,"",[1]Registrering!B29)</f>
        <v>NSF</v>
      </c>
      <c r="D27" s="4" t="str">
        <f>IF([1]Registrering!C29=0,"",[1]Registrering!C29)</f>
        <v>2. Stavanger</v>
      </c>
      <c r="E27" s="4" t="str">
        <f>IF([1]Registrering!D29=0,"",[1]Registrering!D29)</f>
        <v>Ørn</v>
      </c>
      <c r="F27" s="3" t="str">
        <f>IF([1]Registrering!E30=0,"",[1]Registrering!E30)</f>
        <v/>
      </c>
      <c r="G27" s="5"/>
      <c r="H27" s="5">
        <f>[1]quiz!H30</f>
        <v>15.5</v>
      </c>
      <c r="I27" s="5">
        <f>'[1]Koder Kreativ'!L30</f>
        <v>9.5</v>
      </c>
      <c r="J27" s="5">
        <f>'[1]Logg og kalk'!K30</f>
        <v>6</v>
      </c>
      <c r="K27" s="5">
        <f>'[1]Leirplass mm'!L30</f>
        <v>9</v>
      </c>
      <c r="L27" s="5">
        <f>VLOOKUP($B27,[1]xx2!$B$4:$H$44,7)</f>
        <v>0</v>
      </c>
      <c r="M27" s="5">
        <f>VLOOKUP($B27,[1]xx3!$B$3:$L$44,11)</f>
        <v>0</v>
      </c>
      <c r="N27" s="5">
        <f>VLOOKUP($B27,[1]xx1!$B$4:$J$44,9)</f>
        <v>0</v>
      </c>
      <c r="O27" s="5">
        <f t="shared" si="0"/>
        <v>40</v>
      </c>
    </row>
    <row r="28" spans="1:16" ht="15.75" thickBot="1" x14ac:dyDescent="0.3">
      <c r="A28" s="1">
        <v>25</v>
      </c>
      <c r="B28" s="2">
        <v>37</v>
      </c>
      <c r="C28" s="3" t="str">
        <f>IF([1]Registrering!B38=0,"",[1]Registrering!B38)</f>
        <v>NSF</v>
      </c>
      <c r="D28" s="4" t="str">
        <f>IF([1]Registrering!C38=0,"",[1]Registrering!C38)</f>
        <v>Mastra Sjøspeidergruppe</v>
      </c>
      <c r="E28" s="4" t="str">
        <f>IF([1]Registrering!D38=0,"",[1]Registrering!D38)</f>
        <v>Havørn/Blåhval</v>
      </c>
      <c r="F28" s="3" t="str">
        <f>IF([1]Registrering!E39=0,"",[1]Registrering!E39)</f>
        <v/>
      </c>
      <c r="G28" s="5"/>
      <c r="H28" s="5">
        <f>[1]quiz!H39</f>
        <v>16</v>
      </c>
      <c r="I28" s="5">
        <f>'[1]Koder Kreativ'!L39</f>
        <v>11</v>
      </c>
      <c r="J28" s="5">
        <f>'[1]Logg og kalk'!K39</f>
        <v>3</v>
      </c>
      <c r="K28" s="5">
        <f>'[1]Leirplass mm'!L39</f>
        <v>9</v>
      </c>
      <c r="L28" s="5">
        <f>VLOOKUP($B28,[1]xx2!$B$4:$H$44,7)</f>
        <v>0</v>
      </c>
      <c r="M28" s="5">
        <f>VLOOKUP($B28,[1]xx3!$B$3:$L$44,11)</f>
        <v>0</v>
      </c>
      <c r="N28" s="5">
        <f>VLOOKUP($B28,[1]xx1!$B$4:$J$44,9)</f>
        <v>0</v>
      </c>
      <c r="O28" s="5">
        <f t="shared" si="0"/>
        <v>39</v>
      </c>
    </row>
    <row r="29" spans="1:16" ht="15.75" thickBot="1" x14ac:dyDescent="0.3">
      <c r="A29" s="1">
        <v>26</v>
      </c>
      <c r="B29" s="2">
        <v>39</v>
      </c>
      <c r="C29" s="3" t="str">
        <f>IF([1]Registrering!B40=0,"",[1]Registrering!B40)</f>
        <v>NSF</v>
      </c>
      <c r="D29" s="4" t="str">
        <f>IF([1]Registrering!C40=0,"",[1]Registrering!C40)</f>
        <v>Riska Speidergruppe</v>
      </c>
      <c r="E29" s="4" t="str">
        <f>IF([1]Registrering!D40=0,"",[1]Registrering!D40)</f>
        <v>Rådyr</v>
      </c>
      <c r="F29" s="3"/>
      <c r="G29" s="5"/>
      <c r="H29" s="5">
        <f>[1]quiz!H41</f>
        <v>12</v>
      </c>
      <c r="I29" s="5">
        <f>'[1]Koder Kreativ'!L41</f>
        <v>7</v>
      </c>
      <c r="J29" s="5">
        <f>'[1]Logg og kalk'!K41</f>
        <v>8</v>
      </c>
      <c r="K29" s="5">
        <f>'[1]Leirplass mm'!L41</f>
        <v>11</v>
      </c>
      <c r="L29" s="5">
        <f>VLOOKUP($B29,[1]xx2!$B$4:$H$44,7)</f>
        <v>0</v>
      </c>
      <c r="M29" s="5">
        <f>VLOOKUP($B29,[1]xx3!$B$3:$L$44,11)</f>
        <v>0</v>
      </c>
      <c r="N29" s="5">
        <f>VLOOKUP($B29,[1]xx1!$B$4:$J$44,9)</f>
        <v>0</v>
      </c>
      <c r="O29" s="5">
        <f t="shared" si="0"/>
        <v>38</v>
      </c>
    </row>
    <row r="30" spans="1:16" ht="15.75" thickBot="1" x14ac:dyDescent="0.3">
      <c r="A30" s="1">
        <v>27</v>
      </c>
      <c r="B30" s="2">
        <v>12</v>
      </c>
      <c r="C30" s="3" t="str">
        <f>IF([1]Registrering!B13=0,"",[1]Registrering!B13)</f>
        <v>KM</v>
      </c>
      <c r="D30" s="4" t="str">
        <f>IF([1]Registrering!C13=0,"",[1]Registrering!C13)</f>
        <v>Bryne</v>
      </c>
      <c r="E30" s="4" t="str">
        <f>IF([1]Registrering!D13=0,"",[1]Registrering!D13)</f>
        <v>Ulvane</v>
      </c>
      <c r="F30" s="3" t="str">
        <f>IF([1]Registrering!E14=0,"",[1]Registrering!E14)</f>
        <v/>
      </c>
      <c r="G30" s="5"/>
      <c r="H30" s="5">
        <f>[1]quiz!H14</f>
        <v>12</v>
      </c>
      <c r="I30" s="5">
        <f>'[1]Koder Kreativ'!L14</f>
        <v>8</v>
      </c>
      <c r="J30" s="5">
        <f>'[1]Logg og kalk'!K14</f>
        <v>3</v>
      </c>
      <c r="K30" s="5">
        <f>'[1]Leirplass mm'!L14</f>
        <v>12</v>
      </c>
      <c r="L30" s="5">
        <f>VLOOKUP($B30,[1]xx2!$B$4:$H$44,7)</f>
        <v>0</v>
      </c>
      <c r="M30" s="5">
        <f>VLOOKUP($B30,[1]xx3!$B$3:$L$44,11)</f>
        <v>0</v>
      </c>
      <c r="N30" s="5">
        <f>VLOOKUP($B30,[1]xx1!$B$4:$J$44,9)</f>
        <v>0</v>
      </c>
      <c r="O30" s="5">
        <f t="shared" si="0"/>
        <v>35</v>
      </c>
    </row>
    <row r="31" spans="1:16" ht="15.75" thickBot="1" x14ac:dyDescent="0.3">
      <c r="A31" s="1">
        <v>28</v>
      </c>
      <c r="B31" s="2">
        <v>11</v>
      </c>
      <c r="C31" s="3" t="str">
        <f>IF([1]Registrering!B12=0,"",[1]Registrering!B12)</f>
        <v>KM</v>
      </c>
      <c r="D31" s="4" t="str">
        <f>IF([1]Registrering!C12=0,"",[1]Registrering!C12)</f>
        <v>Bryne</v>
      </c>
      <c r="E31" s="4" t="str">
        <f>IF([1]Registrering!D12=0,"",[1]Registrering!D12)</f>
        <v>Gaupene</v>
      </c>
      <c r="F31" s="3" t="str">
        <f>IF([1]Registrering!E13=0,"",[1]Registrering!E13)</f>
        <v/>
      </c>
      <c r="G31" s="5"/>
      <c r="H31" s="5">
        <f>[1]quiz!H13</f>
        <v>11.5</v>
      </c>
      <c r="I31" s="5">
        <f>'[1]Koder Kreativ'!L13</f>
        <v>8</v>
      </c>
      <c r="J31" s="5">
        <f>'[1]Logg og kalk'!K13</f>
        <v>3</v>
      </c>
      <c r="K31" s="5">
        <f>'[1]Leirplass mm'!L13</f>
        <v>12</v>
      </c>
      <c r="L31" s="5">
        <f>VLOOKUP($B31,[1]xx2!$B$4:$H$44,7)</f>
        <v>0</v>
      </c>
      <c r="M31" s="5">
        <f>VLOOKUP($B31,[1]xx3!$B$3:$L$44,11)</f>
        <v>0</v>
      </c>
      <c r="N31" s="5">
        <f>VLOOKUP($B31,[1]xx1!$B$4:$J$44,9)</f>
        <v>0</v>
      </c>
      <c r="O31" s="5">
        <f t="shared" si="0"/>
        <v>34.5</v>
      </c>
    </row>
    <row r="32" spans="1:16" ht="15.75" thickBot="1" x14ac:dyDescent="0.3">
      <c r="A32" s="1">
        <v>29</v>
      </c>
      <c r="B32" s="2">
        <v>3</v>
      </c>
      <c r="C32" s="3" t="str">
        <f>IF([1]Registrering!B4=0,"",[1]Registrering!B4)</f>
        <v>KM</v>
      </c>
      <c r="D32" s="4" t="str">
        <f>IF([1]Registrering!C4=0,"",[1]Registrering!C4)</f>
        <v>Sunde</v>
      </c>
      <c r="E32" s="4" t="str">
        <f>IF([1]Registrering!D4=0,"",[1]Registrering!D4)</f>
        <v>Sneglene</v>
      </c>
      <c r="F32" s="3" t="str">
        <f>IF([1]Registrering!E5=0,"",[1]Registrering!E5)</f>
        <v/>
      </c>
      <c r="G32" s="5"/>
      <c r="H32" s="5">
        <f>[1]quiz!H5</f>
        <v>11</v>
      </c>
      <c r="I32" s="5">
        <f>'[1]Koder Kreativ'!L5</f>
        <v>3</v>
      </c>
      <c r="J32" s="5">
        <f>'[1]Logg og kalk'!K5</f>
        <v>6</v>
      </c>
      <c r="K32" s="5">
        <f>'[1]Leirplass mm'!L5</f>
        <v>14</v>
      </c>
      <c r="L32" s="5">
        <f>VLOOKUP($B32,[1]xx2!$B$4:$H$44,7)</f>
        <v>0</v>
      </c>
      <c r="M32" s="5">
        <f>VLOOKUP($B32,[1]xx3!$B$3:$L$44,11)</f>
        <v>0</v>
      </c>
      <c r="N32" s="5">
        <f>VLOOKUP($B32,[1]xx1!$B$4:$J$44,9)</f>
        <v>0</v>
      </c>
      <c r="O32" s="5">
        <f t="shared" si="0"/>
        <v>34</v>
      </c>
    </row>
    <row r="33" spans="1:15" ht="15.75" thickBot="1" x14ac:dyDescent="0.3">
      <c r="A33" s="1">
        <v>30</v>
      </c>
      <c r="B33" s="2">
        <v>6</v>
      </c>
      <c r="C33" s="3" t="str">
        <f>IF([1]Registrering!B7=0,"",[1]Registrering!B7)</f>
        <v>KM</v>
      </c>
      <c r="D33" s="4" t="str">
        <f>IF([1]Registrering!C7=0,"",[1]Registrering!C7)</f>
        <v>Jørpeland</v>
      </c>
      <c r="E33" s="4" t="str">
        <f>IF([1]Registrering!D7=0,"",[1]Registrering!D7)</f>
        <v>Blå flamingo</v>
      </c>
      <c r="F33" s="3" t="str">
        <f>IF([1]Registrering!E8=0,"",[1]Registrering!E8)</f>
        <v/>
      </c>
      <c r="G33" s="5"/>
      <c r="H33" s="5">
        <f>[1]quiz!H8</f>
        <v>12.5</v>
      </c>
      <c r="I33" s="5">
        <f>'[1]Koder Kreativ'!L8</f>
        <v>7</v>
      </c>
      <c r="J33" s="5">
        <f>'[1]Logg og kalk'!K8</f>
        <v>1</v>
      </c>
      <c r="K33" s="5">
        <f>'[1]Leirplass mm'!L8</f>
        <v>11</v>
      </c>
      <c r="L33" s="5">
        <f>VLOOKUP($B33,[1]xx2!$B$4:$H$44,7)</f>
        <v>0</v>
      </c>
      <c r="M33" s="5">
        <f>VLOOKUP($B33,[1]xx3!$B$3:$L$44,11)</f>
        <v>0</v>
      </c>
      <c r="N33" s="5">
        <f>VLOOKUP($B33,[1]xx1!$B$4:$J$44,9)</f>
        <v>0</v>
      </c>
      <c r="O33" s="5">
        <f t="shared" si="0"/>
        <v>31.5</v>
      </c>
    </row>
    <row r="34" spans="1:15" ht="15.75" thickBot="1" x14ac:dyDescent="0.3">
      <c r="A34" s="1">
        <v>31</v>
      </c>
      <c r="B34" s="2">
        <v>21</v>
      </c>
      <c r="C34" s="3" t="str">
        <f>IF([1]Registrering!B22=0,"",[1]Registrering!B22)</f>
        <v>NSF</v>
      </c>
      <c r="D34" s="4" t="str">
        <f>IF([1]Registrering!C22=0,"",[1]Registrering!C22)</f>
        <v>1. Sandnes</v>
      </c>
      <c r="E34" s="4" t="str">
        <f>IF([1]Registrering!D22=0,"",[1]Registrering!D22)</f>
        <v>Snøur</v>
      </c>
      <c r="F34" s="3" t="str">
        <f>IF([1]Registrering!E23=0,"",[1]Registrering!E23)</f>
        <v/>
      </c>
      <c r="G34" s="5"/>
      <c r="H34" s="5">
        <f>[1]quiz!H23</f>
        <v>12.5</v>
      </c>
      <c r="I34" s="5">
        <f>'[1]Koder Kreativ'!L23</f>
        <v>1</v>
      </c>
      <c r="J34" s="5">
        <f>'[1]Logg og kalk'!K23</f>
        <v>5</v>
      </c>
      <c r="K34" s="5">
        <f>'[1]Leirplass mm'!L23</f>
        <v>8</v>
      </c>
      <c r="L34" s="5">
        <f>VLOOKUP($B34,[1]xx2!$B$4:$H$44,7)</f>
        <v>0</v>
      </c>
      <c r="M34" s="5">
        <f>VLOOKUP($B34,[1]xx3!$B$3:$L$44,11)</f>
        <v>0</v>
      </c>
      <c r="N34" s="5">
        <f>VLOOKUP($B34,[1]xx1!$B$4:$J$44,9)</f>
        <v>0</v>
      </c>
      <c r="O34" s="5">
        <f t="shared" si="0"/>
        <v>26.5</v>
      </c>
    </row>
    <row r="35" spans="1:15" ht="15.75" thickBot="1" x14ac:dyDescent="0.3">
      <c r="A35" s="1">
        <v>32</v>
      </c>
      <c r="B35" s="2">
        <v>36</v>
      </c>
      <c r="C35" s="3" t="str">
        <f>IF([1]Registrering!B37=0,"",[1]Registrering!B37)</f>
        <v>NSF</v>
      </c>
      <c r="D35" s="4" t="str">
        <f>IF([1]Registrering!C37=0,"",[1]Registrering!C37)</f>
        <v>Mastra Sjøspeidergruppe</v>
      </c>
      <c r="E35" s="4" t="str">
        <f>IF([1]Registrering!D37=0,"",[1]Registrering!D37)</f>
        <v>Ørn</v>
      </c>
      <c r="F35" s="3"/>
      <c r="G35" s="5"/>
      <c r="H35" s="5">
        <f>[1]quiz!H38</f>
        <v>0</v>
      </c>
      <c r="I35" s="5">
        <f>'[1]Koder Kreativ'!L38</f>
        <v>8</v>
      </c>
      <c r="J35" s="5">
        <f>'[1]Logg og kalk'!K38</f>
        <v>6</v>
      </c>
      <c r="K35" s="5">
        <f>'[1]Leirplass mm'!L38</f>
        <v>7</v>
      </c>
      <c r="L35" s="5">
        <f>VLOOKUP($B35,[1]xx2!$B$4:$H$44,7)</f>
        <v>0</v>
      </c>
      <c r="M35" s="5">
        <f>VLOOKUP($B35,[1]xx3!$B$3:$L$44,11)</f>
        <v>0</v>
      </c>
      <c r="N35" s="5">
        <f>VLOOKUP($B35,[1]xx1!$B$4:$J$44,9)</f>
        <v>0</v>
      </c>
      <c r="O35" s="5">
        <f t="shared" si="0"/>
        <v>21</v>
      </c>
    </row>
    <row r="36" spans="1:15" ht="15.75" thickBot="1" x14ac:dyDescent="0.3">
      <c r="A36" s="1">
        <v>33</v>
      </c>
      <c r="B36" s="2">
        <v>20</v>
      </c>
      <c r="C36" s="3" t="str">
        <f>IF([1]Registrering!B21=0,"",[1]Registrering!B21)</f>
        <v>NSF</v>
      </c>
      <c r="D36" s="4" t="str">
        <f>IF([1]Registrering!C21=0,"",[1]Registrering!C21)</f>
        <v>1. Sandnes</v>
      </c>
      <c r="E36" s="4" t="str">
        <f>IF([1]Registrering!D21=0,"",[1]Registrering!D21)</f>
        <v>Haukespett</v>
      </c>
      <c r="F36" s="3" t="str">
        <f>IF([1]Registrering!E22=0,"",[1]Registrering!E22)</f>
        <v/>
      </c>
      <c r="G36" s="5"/>
      <c r="H36" s="5">
        <f>[1]quiz!H22</f>
        <v>16.5</v>
      </c>
      <c r="I36" s="5">
        <f>'[1]Koder Kreativ'!L22</f>
        <v>0</v>
      </c>
      <c r="J36" s="5">
        <f>'[1]Logg og kalk'!K22</f>
        <v>0</v>
      </c>
      <c r="K36" s="5">
        <f>'[1]Leirplass mm'!L22</f>
        <v>0</v>
      </c>
      <c r="L36" s="5">
        <f>VLOOKUP($B36,[1]xx2!$B$4:$H$44,7)</f>
        <v>0</v>
      </c>
      <c r="M36" s="5">
        <f>VLOOKUP($B36,[1]xx3!$B$3:$L$44,11)</f>
        <v>0</v>
      </c>
      <c r="N36" s="5">
        <f>VLOOKUP($B36,[1]xx1!$B$4:$J$44,9)</f>
        <v>0</v>
      </c>
      <c r="O36" s="5">
        <f t="shared" si="0"/>
        <v>16.5</v>
      </c>
    </row>
    <row r="37" spans="1:15" ht="15.75" thickBot="1" x14ac:dyDescent="0.3">
      <c r="A37" s="1">
        <v>34</v>
      </c>
      <c r="B37" s="2">
        <v>19</v>
      </c>
      <c r="C37" s="3" t="str">
        <f>IF([1]Registrering!B20=0,"",[1]Registrering!B20)</f>
        <v>NSF</v>
      </c>
      <c r="D37" s="4" t="str">
        <f>IF([1]Registrering!C20=0,"",[1]Registrering!C20)</f>
        <v>1. Sandnes</v>
      </c>
      <c r="E37" s="4" t="str">
        <f>IF([1]Registrering!D20=0,"",[1]Registrering!D20)</f>
        <v>Ørn</v>
      </c>
      <c r="F37" s="3" t="str">
        <f>IF([1]Registrering!E21=0,"",[1]Registrering!E21)</f>
        <v/>
      </c>
      <c r="G37" s="5"/>
      <c r="H37" s="5">
        <f>[1]quiz!H21</f>
        <v>0</v>
      </c>
      <c r="I37" s="5">
        <f>'[1]Koder Kreativ'!L21</f>
        <v>0</v>
      </c>
      <c r="J37" s="5">
        <f>'[1]Logg og kalk'!K21</f>
        <v>1</v>
      </c>
      <c r="K37" s="5">
        <f>'[1]Leirplass mm'!L21</f>
        <v>11</v>
      </c>
      <c r="L37" s="5">
        <f>VLOOKUP($B37,[1]xx2!$B$4:$H$44,7)</f>
        <v>0</v>
      </c>
      <c r="M37" s="5">
        <f>VLOOKUP($B37,[1]xx3!$B$3:$L$44,11)</f>
        <v>0</v>
      </c>
      <c r="N37" s="5">
        <f>VLOOKUP($B37,[1]xx1!$B$4:$J$44,9)</f>
        <v>0</v>
      </c>
      <c r="O37" s="5">
        <f t="shared" si="0"/>
        <v>12</v>
      </c>
    </row>
    <row r="38" spans="1:15" ht="15.75" thickBot="1" x14ac:dyDescent="0.3">
      <c r="A38" s="1">
        <v>35</v>
      </c>
      <c r="B38" s="2">
        <v>18</v>
      </c>
      <c r="C38" s="3" t="str">
        <f>IF([1]Registrering!B19=0,"",[1]Registrering!B19)</f>
        <v>NSF</v>
      </c>
      <c r="D38" s="4" t="str">
        <f>IF([1]Registrering!C19=0,"",[1]Registrering!C19)</f>
        <v>1. Sandnes</v>
      </c>
      <c r="E38" s="4" t="str">
        <f>IF([1]Registrering!D19=0,"",[1]Registrering!D19)</f>
        <v>Falk</v>
      </c>
      <c r="F38" s="3" t="str">
        <f>IF([1]Registrering!E20=0,"",[1]Registrering!E20)</f>
        <v/>
      </c>
      <c r="G38" s="5"/>
      <c r="H38" s="5">
        <f>[1]quiz!H20</f>
        <v>0</v>
      </c>
      <c r="I38" s="5">
        <f>'[1]Koder Kreativ'!L20</f>
        <v>0</v>
      </c>
      <c r="J38" s="5">
        <f>'[1]Logg og kalk'!K20</f>
        <v>2</v>
      </c>
      <c r="K38" s="5">
        <f>'[1]Leirplass mm'!L20</f>
        <v>4</v>
      </c>
      <c r="L38" s="5">
        <f>VLOOKUP($B38,[1]xx2!$B$4:$H$44,7)</f>
        <v>0</v>
      </c>
      <c r="M38" s="5">
        <f>VLOOKUP($B38,[1]xx3!$B$3:$L$44,11)</f>
        <v>0</v>
      </c>
      <c r="N38" s="5">
        <f>VLOOKUP($B38,[1]xx1!$B$4:$J$44,9)</f>
        <v>0</v>
      </c>
      <c r="O38" s="5">
        <f t="shared" ref="O38:O41" si="1">SUM(H38:N38)</f>
        <v>6</v>
      </c>
    </row>
    <row r="39" spans="1:15" ht="15.75" thickBot="1" x14ac:dyDescent="0.3">
      <c r="A39" s="1"/>
      <c r="B39" s="2">
        <v>17</v>
      </c>
      <c r="C39" s="3" t="str">
        <f>IF([1]Registrering!B18=0,"",[1]Registrering!B18)</f>
        <v>NSF</v>
      </c>
      <c r="D39" s="4" t="str">
        <f>IF([1]Registrering!C18=0,"",[1]Registrering!C18)</f>
        <v>1.Lura</v>
      </c>
      <c r="E39" s="4" t="str">
        <f>IF([1]Registrering!D18=0,"",[1]Registrering!D18)</f>
        <v>Skjeggkre</v>
      </c>
      <c r="F39" s="3" t="str">
        <f>IF([1]Registrering!E19=0,"",[1]Registrering!E19)</f>
        <v/>
      </c>
      <c r="G39" s="5"/>
      <c r="H39" s="5">
        <f>[1]quiz!H19</f>
        <v>0</v>
      </c>
      <c r="I39" s="5">
        <f>'[1]Koder Kreativ'!L19</f>
        <v>0</v>
      </c>
      <c r="J39" s="5">
        <f>'[1]Logg og kalk'!K19</f>
        <v>0</v>
      </c>
      <c r="K39" s="5">
        <f>'[1]Leirplass mm'!L19</f>
        <v>0</v>
      </c>
      <c r="L39" s="5">
        <f>VLOOKUP($B39,[1]xx2!$B$4:$H$44,7)</f>
        <v>0</v>
      </c>
      <c r="M39" s="5">
        <f>VLOOKUP($B39,[1]xx3!$B$3:$L$44,11)</f>
        <v>0</v>
      </c>
      <c r="N39" s="5">
        <f>VLOOKUP($B39,[1]xx1!$B$4:$J$44,9)</f>
        <v>0</v>
      </c>
      <c r="O39" s="5">
        <f t="shared" si="1"/>
        <v>0</v>
      </c>
    </row>
    <row r="40" spans="1:15" ht="15.75" thickBot="1" x14ac:dyDescent="0.3">
      <c r="A40" s="1"/>
      <c r="B40" s="2">
        <v>15</v>
      </c>
      <c r="C40" s="3" t="str">
        <f>IF([1]Registrering!B16=0,"",[1]Registrering!B16)</f>
        <v>KM</v>
      </c>
      <c r="D40" s="4" t="str">
        <f>IF([1]Registrering!C16=0,"",[1]Registrering!C16)</f>
        <v>Hinna</v>
      </c>
      <c r="E40" s="4" t="str">
        <f>IF([1]Registrering!D16=0,"",[1]Registrering!D16)</f>
        <v>Hetti, Letti og Netti</v>
      </c>
      <c r="F40" s="3" t="str">
        <f>IF([1]Registrering!E17=0,"",[1]Registrering!E17)</f>
        <v/>
      </c>
      <c r="G40" s="5"/>
      <c r="H40" s="5">
        <f>[1]quiz!H17</f>
        <v>0</v>
      </c>
      <c r="I40" s="5">
        <f>'[1]Koder Kreativ'!L17</f>
        <v>0</v>
      </c>
      <c r="J40" s="5">
        <f>'[1]Logg og kalk'!K17</f>
        <v>0</v>
      </c>
      <c r="K40" s="5">
        <f>'[1]Leirplass mm'!L17</f>
        <v>0</v>
      </c>
      <c r="L40" s="5">
        <f>VLOOKUP($B40,[1]xx2!$B$4:$H$44,7)</f>
        <v>0</v>
      </c>
      <c r="M40" s="5">
        <f>VLOOKUP($B40,[1]xx3!$B$3:$L$44,11)</f>
        <v>0</v>
      </c>
      <c r="N40" s="5">
        <f>VLOOKUP($B40,[1]xx1!$B$4:$J$44,9)</f>
        <v>0</v>
      </c>
      <c r="O40" s="5">
        <f t="shared" si="1"/>
        <v>0</v>
      </c>
    </row>
    <row r="41" spans="1:15" ht="15.75" thickBot="1" x14ac:dyDescent="0.3">
      <c r="A41" s="1"/>
      <c r="B41" s="13">
        <v>16</v>
      </c>
      <c r="C41" s="3" t="str">
        <f>IF([1]Registrering!B17=0,"",[1]Registrering!B17)</f>
        <v>NSF</v>
      </c>
      <c r="D41" s="4" t="str">
        <f>IF([1]Registrering!C17=0,"",[1]Registrering!C17)</f>
        <v>1. Lura</v>
      </c>
      <c r="E41" s="4" t="str">
        <f>IF([1]Registrering!D17=0,"",[1]Registrering!D17)</f>
        <v>Apekatt</v>
      </c>
      <c r="F41" s="8" t="str">
        <f>IF([1]Registrering!E18=0,"",[1]Registrering!E18)</f>
        <v/>
      </c>
      <c r="G41" s="9"/>
      <c r="H41" s="14">
        <f>[1]quiz!H18</f>
        <v>0</v>
      </c>
      <c r="I41" s="14">
        <f>'[1]Koder Kreativ'!L18</f>
        <v>0</v>
      </c>
      <c r="J41" s="14">
        <f>'[1]Logg og kalk'!K18</f>
        <v>0</v>
      </c>
      <c r="K41" s="14">
        <f>'[1]Leirplass mm'!L18</f>
        <v>0</v>
      </c>
      <c r="L41" s="14">
        <f>VLOOKUP($B41,[1]xx2!$B$4:$H$44,7)</f>
        <v>0</v>
      </c>
      <c r="M41" s="14">
        <f>VLOOKUP($B41,[1]xx3!$B$3:$L$44,11)</f>
        <v>0</v>
      </c>
      <c r="N41" s="14">
        <f>VLOOKUP($B41,[1]xx1!$B$4:$J$44,9)</f>
        <v>0</v>
      </c>
      <c r="O41" s="14">
        <f t="shared" si="1"/>
        <v>0</v>
      </c>
    </row>
    <row r="42" spans="1:15" x14ac:dyDescent="0.25">
      <c r="A42" s="15"/>
      <c r="B42" s="16"/>
      <c r="C42" s="17"/>
      <c r="E42" s="17"/>
      <c r="F42" s="17"/>
    </row>
  </sheetData>
  <sortState xmlns:xlrd2="http://schemas.microsoft.com/office/spreadsheetml/2017/richdata2" ref="C3:O37">
    <sortCondition descending="1" ref="O3:O37"/>
  </sortState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Kontoret</dc:creator>
  <cp:lastModifiedBy>Kontoret</cp:lastModifiedBy>
  <dcterms:created xsi:type="dcterms:W3CDTF">2021-05-31T06:24:07Z</dcterms:created>
  <dcterms:modified xsi:type="dcterms:W3CDTF">2021-06-01T06:20:57Z</dcterms:modified>
</cp:coreProperties>
</file>